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2" activeTab="1"/>
  </bookViews>
  <sheets>
    <sheet name="Расчет со штатного" sheetId="1" r:id="rId1"/>
    <sheet name="Озерновская СОШ № 47" sheetId="2" r:id="rId2"/>
    <sheet name="Лист1" sheetId="3" r:id="rId3"/>
    <sheet name="Лист4" sheetId="4" r:id="rId4"/>
  </sheets>
  <definedNames>
    <definedName name="_xlnm.Print_Area" localSheetId="1">'Озерновская СОШ № 47'!$A$1:$L$214</definedName>
  </definedNames>
  <calcPr fullCalcOnLoad="1"/>
</workbook>
</file>

<file path=xl/sharedStrings.xml><?xml version="1.0" encoding="utf-8"?>
<sst xmlns="http://schemas.openxmlformats.org/spreadsheetml/2006/main" count="542" uniqueCount="280">
  <si>
    <t>МУНИЦИПАЛЬНОЕ ЗАДАНИЕ</t>
  </si>
  <si>
    <t>1. Наименование муниципальной услуги</t>
  </si>
  <si>
    <t>2. Потребители муниципальной услуги</t>
  </si>
  <si>
    <t>3.1.</t>
  </si>
  <si>
    <t>Требования к качеству предоставляемой муниципальной услуги</t>
  </si>
  <si>
    <t xml:space="preserve">3.2. Показатели, характеризующие качество муниципальной услуги </t>
  </si>
  <si>
    <t>№ п.</t>
  </si>
  <si>
    <t>Наименование показателя</t>
  </si>
  <si>
    <t>Единица изм-ния</t>
  </si>
  <si>
    <t>Формула расчета</t>
  </si>
  <si>
    <t>Значения показателей качества муниципальной услуги</t>
  </si>
  <si>
    <t>Доля обучающихся , освоивших образовательные программы с учетом различных форм обучения</t>
  </si>
  <si>
    <t>%</t>
  </si>
  <si>
    <t xml:space="preserve"> (кол-во обучающихся, освоивших образовательную программу/к числу обучающихся) *100%</t>
  </si>
  <si>
    <t>2.</t>
  </si>
  <si>
    <t>Доля выпускников , получивших документ об основном общем образовании</t>
  </si>
  <si>
    <t xml:space="preserve"> (кол-во выпускников, получивших документ об основном общем образовании/к кол-ву выпускников) *100%</t>
  </si>
  <si>
    <t>Охват детей дополнительным образованием</t>
  </si>
  <si>
    <t>(Общее число учащихся, охваченных дополнительным образованием/общее число учащихся)*100%</t>
  </si>
  <si>
    <t>Наименование муниципальной услуги</t>
  </si>
  <si>
    <t>Единица измерения</t>
  </si>
  <si>
    <t>Значения показателей объема муниципальной услуги</t>
  </si>
  <si>
    <t>чел.</t>
  </si>
  <si>
    <t xml:space="preserve"> чел.</t>
  </si>
  <si>
    <t>функционирование ГПД</t>
  </si>
  <si>
    <t>использование  спортивного комплекса</t>
  </si>
  <si>
    <t>использование танцевального зала, студийного помещения</t>
  </si>
  <si>
    <t>4. Порядок оказания муниципальной услуги</t>
  </si>
  <si>
    <t>4.1.</t>
  </si>
  <si>
    <t>Нормативные правовые акты, регулирующие порядок оказания муниципальной услуги</t>
  </si>
  <si>
    <t>1.</t>
  </si>
  <si>
    <t>3.</t>
  </si>
  <si>
    <t>4.</t>
  </si>
  <si>
    <t>4.2.</t>
  </si>
  <si>
    <t>Основные процедуры оказания муниципальной услуги</t>
  </si>
  <si>
    <t>Требования к необходимым условиям оказания услуг:</t>
  </si>
  <si>
    <t xml:space="preserve">         - сохранение здоровья обучаемых, обеспечение безопасного образовательного пространства;</t>
  </si>
  <si>
    <t xml:space="preserve">         - надлежащее содержание здания и прилегающей территории, содержание имущества и укрепление материально- технической базы.</t>
  </si>
  <si>
    <t>4.1. Нормативные правовые акты, регулирующие порядок оказания муниципальной услуги</t>
  </si>
  <si>
    <t>Услуга оказывается на основании принятых нормативных правовых актов (на федеральном, региональном и муниципальном уровнях)</t>
  </si>
  <si>
    <t>4.3. Порядок информирования потенциальных потребителей  муниципальной услуги</t>
  </si>
  <si>
    <t>Способ информирования</t>
  </si>
  <si>
    <t>Состав размещаемой (доводимой) информации</t>
  </si>
  <si>
    <t>Ведение сайта</t>
  </si>
  <si>
    <t>содержание образовательных программ учреждений</t>
  </si>
  <si>
    <t>Публичный доклад</t>
  </si>
  <si>
    <t>Информационный стенд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</si>
  <si>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</si>
  <si>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</si>
  <si>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Основанием для прекращения  оказания услуг являются:</t>
  </si>
  <si>
    <t xml:space="preserve">      - ликвидация или реорганизация учреждения образования.</t>
  </si>
  <si>
    <t>6. Порядок контроля за исполнением муниципального задания</t>
  </si>
  <si>
    <t>№.п</t>
  </si>
  <si>
    <t>Форма контроля</t>
  </si>
  <si>
    <t>Периодичность</t>
  </si>
  <si>
    <t>7.1. Форма отчета об исполнении муниципального задания</t>
  </si>
  <si>
    <t xml:space="preserve">Характеристика причин отклонения от запланированных значений </t>
  </si>
  <si>
    <t>Источник(-и) информации о фактическом значении показателя</t>
  </si>
  <si>
    <t>Законодательство РФ, Красноярского края в области образования и нормативно-правовые акты Енисейского района</t>
  </si>
  <si>
    <t>текущая и оперативная информация  о деятельности общеобразовательного учреждения и системе взаимодействия</t>
  </si>
  <si>
    <t>Фактическое значение за отчетный период</t>
  </si>
  <si>
    <t>N п/п</t>
  </si>
  <si>
    <t>наименование категории</t>
  </si>
  <si>
    <t>основа предоставления (безвозмездно, частично платное, платное</t>
  </si>
  <si>
    <t>Количество потребителей</t>
  </si>
  <si>
    <t>3. Показатели, характеризующие  качество и объем муниципальной услуги:</t>
  </si>
  <si>
    <t>исключение муниципальной услуги из ведомственного перечня муниципальных услуг</t>
  </si>
  <si>
    <t>иные предусмотренные правовыми актами случаи, влекущие за собой невозможность оказания муниципальной услуги, неустанимую в краткосрочном периоде</t>
  </si>
  <si>
    <t>Качество муниципальной услуги</t>
  </si>
  <si>
    <t>Объем муниципальной услуги</t>
  </si>
  <si>
    <t>2.1.</t>
  </si>
  <si>
    <t>2.2.</t>
  </si>
  <si>
    <t>1) проведения мониторинга основных показателей работы за определенный период;</t>
  </si>
  <si>
    <t>Часть1. Муниципальное задание на оказание муниципальной услуги</t>
  </si>
  <si>
    <t xml:space="preserve">4.4. Перечень оснований для приостановления или отказа в оказании муниципальной услуги </t>
  </si>
  <si>
    <t>5. Предельные цены (тарифы) на оплату муниципальной услуги в случаях, если предусмотрено их оказание на платной основе</t>
  </si>
  <si>
    <t>5.1.</t>
  </si>
  <si>
    <t>Нормативный правовой акт, устанавливающий цены (тарифы) либо порядок их установления</t>
  </si>
  <si>
    <t>5.2. Орган, устанавливающий цены (тарифы)</t>
  </si>
  <si>
    <t>5.3.</t>
  </si>
  <si>
    <t>Значения передельных цен (тарифов)</t>
  </si>
  <si>
    <t>Наименование услуги</t>
  </si>
  <si>
    <t>безвозмездно</t>
  </si>
  <si>
    <t>Федеральный Закон от 06.10.2003 № 131-ФЗ "Об общих принципах местного самоуправления в Росийской Федерации"</t>
  </si>
  <si>
    <t>Федеральный Закон от 12.01.1996  № 7-ФЗ"О некоммерческих организациях"</t>
  </si>
  <si>
    <t>Постановление администрации Енисейского района от 24.11.2011 № 759-п"О внесении изменений в постановление администрации Енисейского района от 06.10.2010 № 713-п "Об утверждении Положения о формировании муниципального задания и финансовом обеспечении муниципального задания"</t>
  </si>
  <si>
    <t>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</si>
  <si>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 xml:space="preserve">Дети в возрасте от 6,5 - 18 лет </t>
  </si>
  <si>
    <r>
      <t xml:space="preserve">использование локальной компьютерной сети ( </t>
    </r>
    <r>
      <rPr>
        <b/>
        <i/>
        <sz val="12.5"/>
        <rFont val="Times New Roman"/>
        <family val="1"/>
      </rPr>
      <t>з/п. 211,213,221 Интерне</t>
    </r>
    <r>
      <rPr>
        <i/>
        <sz val="12.5"/>
        <rFont val="Times New Roman"/>
        <family val="1"/>
      </rPr>
      <t>т)</t>
    </r>
  </si>
  <si>
    <r>
      <t>работа в творческих объединениях различной  направленности(</t>
    </r>
    <r>
      <rPr>
        <b/>
        <i/>
        <sz val="12.5"/>
        <rFont val="Times New Roman"/>
        <family val="1"/>
      </rPr>
      <t xml:space="preserve"> з/п ПДО</t>
    </r>
    <r>
      <rPr>
        <i/>
        <sz val="12.5"/>
        <rFont val="Times New Roman"/>
        <family val="1"/>
      </rPr>
      <t>211,213)</t>
    </r>
  </si>
  <si>
    <r>
      <t>(логопедическая помощь (</t>
    </r>
    <r>
      <rPr>
        <b/>
        <i/>
        <sz val="12.5"/>
        <rFont val="Times New Roman"/>
        <family val="1"/>
      </rPr>
      <t>211,213 логопеда)</t>
    </r>
  </si>
  <si>
    <r>
      <t>психологическая помощь (</t>
    </r>
    <r>
      <rPr>
        <b/>
        <i/>
        <sz val="12.5"/>
        <rFont val="Times New Roman"/>
        <family val="1"/>
      </rPr>
      <t>211,213 психолога )</t>
    </r>
  </si>
  <si>
    <t>Организация питания учащихся (211,213 пов подс + питание)</t>
  </si>
  <si>
    <t>Организация подвоза учащихся (сод движ имущ )</t>
  </si>
  <si>
    <t>Организация проведения общественно значимых мероприятий в сфере образования (расходы по сметам)</t>
  </si>
  <si>
    <t>мест</t>
  </si>
  <si>
    <t>29597,47*1,527*1,8</t>
  </si>
  <si>
    <t>75695,53*1,06+75695,53*1,06+(75695*0,2527)*1,01375</t>
  </si>
  <si>
    <t>29597,47*17,05*1,8</t>
  </si>
  <si>
    <t>ВСЕГО в ГОД м. бюджет</t>
  </si>
  <si>
    <t>субвенция</t>
  </si>
  <si>
    <t>оклад</t>
  </si>
  <si>
    <t>сумма окладов в месяц</t>
  </si>
  <si>
    <t>Итого расходов в год</t>
  </si>
  <si>
    <t>местный</t>
  </si>
  <si>
    <t>ФОТпед пер В месяц</t>
  </si>
  <si>
    <t>сумма окладов пед раб в месяц</t>
  </si>
  <si>
    <t>Сумма в месяц</t>
  </si>
  <si>
    <t>В Пашино</t>
  </si>
  <si>
    <t>Организация подвоза</t>
  </si>
  <si>
    <t>Суммав мес. з/п игсм и все</t>
  </si>
  <si>
    <t>ВСЕГО расходов в год 22,213.</t>
  </si>
  <si>
    <t>Итого расходов в год211</t>
  </si>
  <si>
    <t>Прочие расхпо авто в год</t>
  </si>
  <si>
    <t>ВСЕГО С пов 0,2527</t>
  </si>
  <si>
    <t>№2</t>
  </si>
  <si>
    <t>2014 год</t>
  </si>
  <si>
    <t>Доля выпускников, получивших документ о среднем общем образовании</t>
  </si>
  <si>
    <t>2015 год</t>
  </si>
  <si>
    <t>2016 год</t>
  </si>
  <si>
    <t>1) Полнота предоставления услуги в соответствии с установленными показателями, характеризующими качество муниципальной услуги;</t>
  </si>
  <si>
    <t>Доля неаттестованных учеников по неуважительной причине</t>
  </si>
  <si>
    <t>(Общее число учеников неаттестованных по неуважительной причине/общее число учеников)*100%</t>
  </si>
  <si>
    <t>Доля обучающихся, занимающихся па «хорошо» и «отлично»</t>
  </si>
  <si>
    <t>(Количество занимающихся на "4" и "5" / общее число учащихся)*100%</t>
  </si>
  <si>
    <t>балл</t>
  </si>
  <si>
    <t>(Сравнение результатов ОУ и района)</t>
  </si>
  <si>
    <t>Доля обучающихся, выполнивших ГИА по русскому языку на "Хорошо" и "Отлично"</t>
  </si>
  <si>
    <t>Доля обучающихся, выполнивших ГИА по математике на "Хорошо" и "Отлично"</t>
  </si>
  <si>
    <t>Доля участников школьного этапа всероссийской олимпиады школьников</t>
  </si>
  <si>
    <t>(Количество участников школьного этапа олимпиады/ общее количество учащихся классов, заявленных для участия в олимпиаде) *100%</t>
  </si>
  <si>
    <t>шт.</t>
  </si>
  <si>
    <t>Количество победителей предметных олимпиад муниципального этапа всероссийской олимпиады школьников</t>
  </si>
  <si>
    <t>(Количество победителей предметных олимпиад муниципального этапа всероссийской олимпиады школьников)</t>
  </si>
  <si>
    <t>Доля детей от 6,5 до 18 лет, проживающих на территории микрорайона школы и неохваченных обучением и не имеющих среднего общего образование.</t>
  </si>
  <si>
    <t xml:space="preserve"> (кол-во выпускников, получивших документ о среднем общем образовании/к кол-ву выпускников 11 (12) классов) *100%</t>
  </si>
  <si>
    <t>(Количество детей от 6,5-18 лет, проживающих на территории микрорайона и неохваченных обучением и не имеющих среднее общее образование / общее количество детей от 6,5-18 лет, проживающих на территории микрорайона и не имеющих среднего полного образования )*100%</t>
  </si>
  <si>
    <t>Обеспеченность обучающихся учебной литературой</t>
  </si>
  <si>
    <t>(В наличии/ необходимое количество)*100%</t>
  </si>
  <si>
    <t>не менее 100</t>
  </si>
  <si>
    <t>(В наличии/ в соответствии с требованиями)*100%</t>
  </si>
  <si>
    <t xml:space="preserve">Оснащенность образовательного процесса учебно-наглядными средствами обучения (физика, химия, биология, география, физическая культура, технология) в соответствии с требованиями к оснащению образовательного процесса </t>
  </si>
  <si>
    <t>начальное общее образование</t>
  </si>
  <si>
    <t>среднее общее образование</t>
  </si>
  <si>
    <t>основное общее образование</t>
  </si>
  <si>
    <t>Доля педагогических работников, соответствующих установленным требованиям квалификации по должности:</t>
  </si>
  <si>
    <t>(Количество педагогических работников, соответствующих установленным требованиям квалификации по должности/ Общее количество педагогических работников)*100%</t>
  </si>
  <si>
    <t>(Количество вакансий/Количество ставок педагогических работников)</t>
  </si>
  <si>
    <t>Доля неукомплектованности штатов педагогическими работниками для освоения учащимися учебных предметов федерального компонента учебного плана</t>
  </si>
  <si>
    <t>Соответствие официального сайта  Закону "Об образовании в РФ"</t>
  </si>
  <si>
    <t>соответствует/не соответствует (абсолютный показатель)</t>
  </si>
  <si>
    <t>соответствует</t>
  </si>
  <si>
    <t>Количество обоснованных жалоб</t>
  </si>
  <si>
    <t>3.3. Объем муниципальной услуги (в количественном (натуральном) и (или) стоимостном выражении</t>
  </si>
  <si>
    <t>отчетный финансовый год</t>
  </si>
  <si>
    <t>текущий финансовый год</t>
  </si>
  <si>
    <t>1-й год планового периода</t>
  </si>
  <si>
    <t>2-й год планового периода</t>
  </si>
  <si>
    <t>Организация предоставления и обеспечение общедоступного и бесплатного начального общего, основного общего, среднего общего образования общеобразовательными учреждениями</t>
  </si>
  <si>
    <t>2</t>
  </si>
  <si>
    <t>Организация предоставления дополнительного образования детей</t>
  </si>
  <si>
    <t>Частота обновлений информации</t>
  </si>
  <si>
    <t>цена (тариф), единица измерения</t>
  </si>
  <si>
    <t>Органы местного самоуправления, осуществляющие функции и полномочия учредителя, осуществляющие кон троль за оказанием услуги</t>
  </si>
  <si>
    <t>Значение, утвержденное в муниципальном задании</t>
  </si>
  <si>
    <t>Ежемесячно</t>
  </si>
  <si>
    <t>Ежегодно</t>
  </si>
  <si>
    <t xml:space="preserve">Контроль за выполнением муниципального задания </t>
  </si>
  <si>
    <t>ежеквартально, до 15 числа месяца следующего за отчетным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</si>
  <si>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</si>
  <si>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</si>
  <si>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 xml:space="preserve">Средний балл ККР по математике </t>
  </si>
  <si>
    <t>выше среднего районного показателя</t>
  </si>
  <si>
    <t xml:space="preserve">Средний балл ККР по русскому языку </t>
  </si>
  <si>
    <t>Средний балл ЕГЭ по математике</t>
  </si>
  <si>
    <t xml:space="preserve">Средний балл ЕГЭ по русскому языку </t>
  </si>
  <si>
    <t xml:space="preserve">Средний показатель качества обучения по итогам года </t>
  </si>
  <si>
    <t xml:space="preserve">Средний показатель успеваемости  по итогам года </t>
  </si>
  <si>
    <t>Регулярно</t>
  </si>
  <si>
    <t>Согласно плану работы общеобразовательного учреждения</t>
  </si>
  <si>
    <t>Проведение контрольных мероприятий</t>
  </si>
  <si>
    <t>Плановый мониторинг проводятся в соответствии с планом работы Управления образования. Внеплановый мониторингпроводятся в случае поступления обращений физических или юридических лиц с жалобами на нарушения их прав и законных интересов.</t>
  </si>
  <si>
    <t xml:space="preserve">Дети в возрасте от 1,0 - 7,5 лет </t>
  </si>
  <si>
    <t xml:space="preserve">Реализация основных общеобразовательных программ дошкольного и общего образования </t>
  </si>
  <si>
    <t>Уровень укомплектованности групп</t>
  </si>
  <si>
    <t xml:space="preserve"> (кол-во детей по списочному составу/кол-во мест) *100%</t>
  </si>
  <si>
    <t>Средний показатель посещаемости</t>
  </si>
  <si>
    <t>( сравнение результатов ОУ и района)</t>
  </si>
  <si>
    <t>Отсутствие детского травматизма</t>
  </si>
  <si>
    <t>Доля дней, пропущенных одним ребенком по болезни</t>
  </si>
  <si>
    <t>(число дней пропущенных всеми детьми по болезни/общее кол-во детей дошкольного учреждения)*100%</t>
  </si>
  <si>
    <t>Доля пропусков по неуважительной причине</t>
  </si>
  <si>
    <t>(кол-во дней, пропущенных без уважительной причины/среднесписочный состав детей)*100%</t>
  </si>
  <si>
    <t>Доля воспитанников в возрасте от 3 до 7 лет, получающих услугу дошкольного образования</t>
  </si>
  <si>
    <t>Доля неорганизованных детей (3-7 лет), охваченных дошкольным образованием</t>
  </si>
  <si>
    <t>Оснащенность играми, игрушками и игровыми пособиями</t>
  </si>
  <si>
    <t>Соблюдение требований, определяемых в соответствии с санитарно-эпидимиологическими правилами и нормативами</t>
  </si>
  <si>
    <t>соответствует/ не соответствует</t>
  </si>
  <si>
    <t xml:space="preserve"> (абсолютный показатель)</t>
  </si>
  <si>
    <t>31</t>
  </si>
  <si>
    <t>32</t>
  </si>
  <si>
    <t>дошкольное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</si>
  <si>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</si>
  <si>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</si>
  <si>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</si>
  <si>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</si>
  <si>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</si>
  <si>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</si>
  <si>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</si>
  <si>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</si>
  <si>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</si>
  <si>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</si>
  <si>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</si>
  <si>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</si>
  <si>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</si>
  <si>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</si>
  <si>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</si>
  <si>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</si>
  <si>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</si>
  <si>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</si>
  <si>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</si>
  <si>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</si>
  <si>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</si>
  <si>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</si>
  <si>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</si>
  <si>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</si>
  <si>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</si>
  <si>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</si>
  <si>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</si>
  <si>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</si>
  <si>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</si>
  <si>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1.29.1</t>
  </si>
  <si>
    <t>1.29.2</t>
  </si>
  <si>
    <t>1.29.3</t>
  </si>
  <si>
    <t>1.30</t>
  </si>
  <si>
    <t>1.31</t>
  </si>
  <si>
    <t>1.32</t>
  </si>
  <si>
    <t>Организация предоставления и обеспечение общедоступного и бесплатного дошкольного, начального общего, основного общего, среднего общего образования общеобразовательными учреждениями</t>
  </si>
  <si>
    <t>2) Результативность предоставления услуги в сфере дошкольного и общего образования по результатам оценки показателей, характеризующих качество муниципальной услуги.</t>
  </si>
  <si>
    <t>Готовность выпускников к обучению в первом классе</t>
  </si>
  <si>
    <t>(кол-во выпускников, готовых к обучению в первом классе/кол-во выпускников)*100</t>
  </si>
  <si>
    <t>30.1</t>
  </si>
  <si>
    <t>30.2</t>
  </si>
  <si>
    <t>30.3</t>
  </si>
  <si>
    <t>33</t>
  </si>
  <si>
    <t>Доля пропущенных одним ребёнком дней по болезни</t>
  </si>
  <si>
    <t>(кол-во детей в возрасте от 3 до 7 лет в дошкольном учреждении/кол-во мест для детей в возрасте от 3 до 7 лет)*100%</t>
  </si>
  <si>
    <t xml:space="preserve"> (кол-во воспитанников, получивших травму/кол-во воспитанников) *100%</t>
  </si>
  <si>
    <t>ниже среднего районного показаталя</t>
  </si>
  <si>
    <t>ниже среднего районного показателя</t>
  </si>
  <si>
    <t>100% (при наличии детей в микрорайоне)</t>
  </si>
  <si>
    <t>(фактическое кол-во/кол-во, необходимое для реализации ООП ДО в соответствии  с требованиями)*100%</t>
  </si>
  <si>
    <t>Кол-во неорганизованных детей (3-7 лет), охваченных дошкольным образованием</t>
  </si>
  <si>
    <t>кол-во неорганизованных детей в возрасте от 3 до 7 лет, охваченных разными формами дошкольного образования</t>
  </si>
  <si>
    <t xml:space="preserve"> муниципальному бюджетному общеобразовательному учреждению "Высокогорская  средняя общеобразовательная школа № 7"                                                                                                                       МБОУ Высокогорская СОШ № 7    </t>
  </si>
  <si>
    <t>Устав общеобразовательного учреждения от 25.09.2014 ГРН-2142454014294</t>
  </si>
  <si>
    <t>на 2015 год и плановый период 2016 и 2017 годов</t>
  </si>
  <si>
    <t>2017 год</t>
  </si>
  <si>
    <t xml:space="preserve">Распоряжение администрации Енисейского района от </t>
  </si>
  <si>
    <t xml:space="preserve">         Услуги предоставляются на основании утвержденного  управлением образования администрации Енисейского района Красноярского края муниципального задания, соглашения о порядке и условиях предоставления субсидии на финансовое обеспечение выполнения муниципального задания </t>
  </si>
  <si>
    <t xml:space="preserve">         -  соблюдение требований СанПиН  и федерального государственного образовательного стандарта, трудового законодательства;</t>
  </si>
  <si>
    <t>Приказ управления образования администрации Енисейского района Красноярского края</t>
  </si>
  <si>
    <t>Управление образования администрации Енисейского района Красноярского края</t>
  </si>
  <si>
    <t>Управление образования администрации Енисейского района Красноярского края  осуществляет внешний контроль за деятельностью учреждения по оказанию услуги в сфере общего образования в части соблюдения качества бюджетной услуги путем:</t>
  </si>
  <si>
    <t>2) анализа обращений и жалоб граждан в администрацию района, управление образования администрации Енисейского района Красноярского края, проведения по фактам обращения служебных расследований с привлечением соответствующих специалистов по нарушениям, обозначенным в обращении (жалобе);</t>
  </si>
  <si>
    <t xml:space="preserve"> </t>
  </si>
  <si>
    <t>соотвествует</t>
  </si>
  <si>
    <t>КИАСУО</t>
  </si>
  <si>
    <t>система образования Енисейского района (ежегодный информационно-аналитический сборник</t>
  </si>
  <si>
    <t>РИК</t>
  </si>
  <si>
    <t>РМЦ</t>
  </si>
  <si>
    <t>отсутствие в книге регистрации входящих документов</t>
  </si>
  <si>
    <t>статотчет</t>
  </si>
  <si>
    <t>санитарно- эпидемиологическое заключение</t>
  </si>
  <si>
    <t xml:space="preserve">                                                                                        Директор школы   _______________З.И.Овечкина</t>
  </si>
  <si>
    <t xml:space="preserve">                                                                                   </t>
  </si>
  <si>
    <t xml:space="preserve">       </t>
  </si>
  <si>
    <t>Отчет 85-К</t>
  </si>
  <si>
    <t>Списки детей,приказ по школе КИАСУО</t>
  </si>
  <si>
    <t>КИАСУО, журнал учета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</si>
</sst>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0">
    <font>
      <sz val="10"/>
      <name val="Arial"/>
      <family val="2"/>
    </font>
    <font>
      <sz val="10"/>
      <name val="Arial Cyr"/>
      <family val="2"/>
    </font>
    <font>
      <sz val="12.5"/>
      <name val="Times New Roman"/>
      <family val="1"/>
    </font>
    <font>
      <i/>
      <sz val="12.5"/>
      <name val="Times New Roman"/>
      <family val="1"/>
    </font>
    <font>
      <sz val="14"/>
      <name val="Times New Roman"/>
      <family val="1"/>
    </font>
    <font>
      <b/>
      <i/>
      <sz val="12.5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Arial"/>
      <family val="2"/>
    </font>
    <font>
      <u val="single"/>
      <sz val="9.5"/>
      <name val="Times New Roman"/>
      <family val="1"/>
    </font>
    <font>
      <i/>
      <sz val="9.5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 wrapText="1"/>
      <protection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52" applyFont="1" applyFill="1" applyAlignment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7" fillId="0" borderId="0" xfId="52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52" applyFont="1" applyFill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8" fillId="0" borderId="11" xfId="52" applyFont="1" applyFill="1" applyBorder="1" applyAlignment="1">
      <alignment/>
      <protection/>
    </xf>
    <xf numFmtId="0" fontId="7" fillId="0" borderId="11" xfId="52" applyFont="1" applyFill="1" applyBorder="1" applyAlignment="1">
      <alignment horizontal="center" wrapText="1"/>
      <protection/>
    </xf>
    <xf numFmtId="0" fontId="10" fillId="0" borderId="0" xfId="52" applyFont="1" applyFill="1" applyBorder="1">
      <alignment/>
      <protection/>
    </xf>
    <xf numFmtId="0" fontId="7" fillId="0" borderId="11" xfId="52" applyFont="1" applyFill="1" applyBorder="1" applyAlignment="1">
      <alignment/>
      <protection/>
    </xf>
    <xf numFmtId="0" fontId="7" fillId="0" borderId="11" xfId="52" applyFont="1" applyFill="1" applyBorder="1">
      <alignment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top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16" xfId="52" applyFont="1" applyFill="1" applyBorder="1" applyAlignment="1">
      <alignment vertical="center" wrapTex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16" fontId="7" fillId="0" borderId="10" xfId="52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52" applyFont="1" applyFill="1" applyBorder="1" applyAlignment="1">
      <alignment horizontal="right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52" applyFont="1" applyFill="1" applyBorder="1">
      <alignment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wrapText="1"/>
      <protection/>
    </xf>
    <xf numFmtId="170" fontId="8" fillId="0" borderId="0" xfId="52" applyNumberFormat="1" applyFont="1" applyFill="1" applyBorder="1" applyAlignment="1">
      <alignment horizontal="center" wrapText="1"/>
      <protection/>
    </xf>
    <xf numFmtId="2" fontId="7" fillId="0" borderId="0" xfId="52" applyNumberFormat="1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 applyAlignment="1">
      <alignment horizontal="center" wrapText="1"/>
      <protection/>
    </xf>
    <xf numFmtId="0" fontId="7" fillId="0" borderId="0" xfId="52" applyFont="1" applyFill="1" applyAlignment="1">
      <alignment vertical="top" wrapText="1"/>
      <protection/>
    </xf>
    <xf numFmtId="0" fontId="8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NumberFormat="1" applyFont="1" applyFill="1" applyAlignment="1">
      <alignment/>
      <protection/>
    </xf>
    <xf numFmtId="0" fontId="8" fillId="0" borderId="0" xfId="52" applyNumberFormat="1" applyFont="1" applyFill="1" applyAlignment="1">
      <alignment/>
      <protection/>
    </xf>
    <xf numFmtId="0" fontId="7" fillId="0" borderId="11" xfId="52" applyNumberFormat="1" applyFont="1" applyFill="1" applyBorder="1" applyAlignment="1">
      <alignment/>
      <protection/>
    </xf>
    <xf numFmtId="0" fontId="11" fillId="0" borderId="11" xfId="52" applyFont="1" applyFill="1" applyBorder="1" applyAlignment="1">
      <alignment/>
      <protection/>
    </xf>
    <xf numFmtId="0" fontId="9" fillId="0" borderId="0" xfId="0" applyFont="1" applyFill="1" applyAlignment="1">
      <alignment/>
    </xf>
    <xf numFmtId="0" fontId="7" fillId="0" borderId="18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7" fillId="0" borderId="12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9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52" applyFont="1" applyFill="1" applyAlignment="1">
      <alignment/>
      <protection/>
    </xf>
    <xf numFmtId="0" fontId="10" fillId="0" borderId="11" xfId="52" applyFont="1" applyFill="1" applyBorder="1" applyAlignment="1">
      <alignment/>
      <protection/>
    </xf>
    <xf numFmtId="0" fontId="11" fillId="0" borderId="0" xfId="52" applyNumberFormat="1" applyFont="1" applyFill="1" applyAlignment="1">
      <alignment/>
      <protection/>
    </xf>
    <xf numFmtId="0" fontId="11" fillId="0" borderId="0" xfId="0" applyNumberFormat="1" applyFont="1" applyFill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2" fontId="7" fillId="0" borderId="11" xfId="52" applyNumberFormat="1" applyFont="1" applyFill="1" applyBorder="1" applyAlignment="1">
      <alignment vertical="top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52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center" vertical="top"/>
      <protection/>
    </xf>
    <xf numFmtId="0" fontId="7" fillId="0" borderId="20" xfId="52" applyFont="1" applyFill="1" applyBorder="1" applyAlignment="1">
      <alignment horizontal="center" vertical="top"/>
      <protection/>
    </xf>
    <xf numFmtId="0" fontId="7" fillId="0" borderId="21" xfId="52" applyFont="1" applyFill="1" applyBorder="1" applyAlignment="1">
      <alignment horizontal="center" vertical="top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21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wrapText="1"/>
      <protection/>
    </xf>
    <xf numFmtId="0" fontId="49" fillId="0" borderId="11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29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>
      <alignment/>
      <protection/>
    </xf>
    <xf numFmtId="0" fontId="7" fillId="0" borderId="14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wrapText="1"/>
      <protection/>
    </xf>
    <xf numFmtId="0" fontId="7" fillId="0" borderId="21" xfId="52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52" applyFont="1" applyFill="1" applyBorder="1" applyAlignment="1">
      <alignment horizontal="center"/>
      <protection/>
    </xf>
    <xf numFmtId="0" fontId="7" fillId="0" borderId="21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left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/>
      <protection/>
    </xf>
    <xf numFmtId="0" fontId="8" fillId="0" borderId="16" xfId="52" applyFont="1" applyFill="1" applyBorder="1" applyAlignment="1">
      <alignment horizontal="center"/>
      <protection/>
    </xf>
    <xf numFmtId="0" fontId="8" fillId="0" borderId="35" xfId="52" applyFont="1" applyFill="1" applyBorder="1" applyAlignment="1">
      <alignment horizontal="center"/>
      <protection/>
    </xf>
    <xf numFmtId="0" fontId="7" fillId="0" borderId="16" xfId="52" applyFont="1" applyFill="1" applyBorder="1" applyAlignment="1">
      <alignment horizontal="center"/>
      <protection/>
    </xf>
    <xf numFmtId="0" fontId="7" fillId="0" borderId="35" xfId="52" applyFont="1" applyFill="1" applyBorder="1" applyAlignment="1">
      <alignment horizontal="center"/>
      <protection/>
    </xf>
    <xf numFmtId="0" fontId="7" fillId="0" borderId="30" xfId="52" applyFont="1" applyFill="1" applyBorder="1" applyAlignment="1">
      <alignment horizontal="center" wrapText="1"/>
      <protection/>
    </xf>
    <xf numFmtId="0" fontId="7" fillId="0" borderId="31" xfId="52" applyFont="1" applyFill="1" applyBorder="1" applyAlignment="1">
      <alignment horizontal="center" wrapText="1"/>
      <protection/>
    </xf>
    <xf numFmtId="0" fontId="7" fillId="0" borderId="33" xfId="52" applyFont="1" applyFill="1" applyBorder="1" applyAlignment="1">
      <alignment horizontal="center" wrapText="1"/>
      <protection/>
    </xf>
    <xf numFmtId="0" fontId="7" fillId="0" borderId="34" xfId="52" applyFont="1" applyFill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52" applyFont="1" applyFill="1" applyBorder="1" applyAlignment="1">
      <alignment horizontal="center" wrapText="1"/>
      <protection/>
    </xf>
    <xf numFmtId="0" fontId="8" fillId="0" borderId="0" xfId="52" applyFont="1" applyFill="1" applyAlignment="1">
      <alignment horizontal="left" vertical="top" wrapText="1"/>
      <protection/>
    </xf>
    <xf numFmtId="9" fontId="7" fillId="0" borderId="11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З школы шаблон 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zoomScalePageLayoutView="0" workbookViewId="0" topLeftCell="B1">
      <selection activeCell="S16" sqref="S16"/>
    </sheetView>
  </sheetViews>
  <sheetFormatPr defaultColWidth="9.140625" defaultRowHeight="12.75"/>
  <cols>
    <col min="1" max="1" width="63.140625" style="0" customWidth="1"/>
    <col min="2" max="2" width="0.2890625" style="0" customWidth="1"/>
    <col min="3" max="5" width="9.140625" style="0" hidden="1" customWidth="1"/>
    <col min="8" max="8" width="11.00390625" style="0" customWidth="1"/>
    <col min="10" max="10" width="12.00390625" style="0" bestFit="1" customWidth="1"/>
    <col min="14" max="14" width="12.57421875" style="0" customWidth="1"/>
  </cols>
  <sheetData>
    <row r="2" ht="12.75">
      <c r="I2" t="s">
        <v>115</v>
      </c>
    </row>
    <row r="3" spans="10:18" ht="12.75">
      <c r="J3" s="133" t="s">
        <v>100</v>
      </c>
      <c r="K3" s="133"/>
      <c r="L3" s="133"/>
      <c r="M3" s="133"/>
      <c r="N3" s="133"/>
      <c r="O3" s="133" t="s">
        <v>104</v>
      </c>
      <c r="P3" s="133"/>
      <c r="Q3" s="133"/>
      <c r="R3" s="133"/>
    </row>
    <row r="4" spans="1:18" ht="51">
      <c r="A4" s="9" t="s">
        <v>108</v>
      </c>
      <c r="B4" s="9"/>
      <c r="C4" s="9"/>
      <c r="D4" s="9"/>
      <c r="E4" s="9"/>
      <c r="F4" s="9"/>
      <c r="G4" s="9"/>
      <c r="H4" s="8" t="s">
        <v>114</v>
      </c>
      <c r="I4" s="10" t="s">
        <v>111</v>
      </c>
      <c r="J4" s="10" t="s">
        <v>112</v>
      </c>
      <c r="K4" s="9" t="s">
        <v>101</v>
      </c>
      <c r="L4" s="8" t="s">
        <v>107</v>
      </c>
      <c r="M4" s="8" t="s">
        <v>106</v>
      </c>
      <c r="N4" s="8" t="s">
        <v>105</v>
      </c>
      <c r="O4" s="8" t="s">
        <v>103</v>
      </c>
      <c r="P4" s="8" t="s">
        <v>110</v>
      </c>
      <c r="Q4" s="8" t="s">
        <v>102</v>
      </c>
      <c r="R4" s="8" t="s">
        <v>113</v>
      </c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8">
        <v>21032</v>
      </c>
      <c r="N5" s="8">
        <v>103320.68</v>
      </c>
      <c r="O5" s="9"/>
      <c r="P5" s="9"/>
      <c r="Q5" s="9"/>
      <c r="R5" s="9"/>
    </row>
    <row r="6" spans="1:18" ht="16.5">
      <c r="A6" s="131" t="s">
        <v>24</v>
      </c>
      <c r="B6" s="131"/>
      <c r="C6" s="131"/>
      <c r="D6" s="131"/>
      <c r="E6" s="131"/>
      <c r="F6" s="14" t="s">
        <v>22</v>
      </c>
      <c r="G6" s="4">
        <v>20</v>
      </c>
      <c r="H6" s="4">
        <f>I6*1.2527</f>
        <v>363444.315590664</v>
      </c>
      <c r="I6" s="4">
        <f>SUM(J6*1.302)</f>
        <v>290128.77432</v>
      </c>
      <c r="J6" s="11">
        <f>L6*12</f>
        <v>222833.16</v>
      </c>
      <c r="K6" s="9">
        <v>3780</v>
      </c>
      <c r="L6" s="9">
        <v>18569.43</v>
      </c>
      <c r="M6" s="9"/>
      <c r="N6" s="9"/>
      <c r="O6" s="9"/>
      <c r="P6" s="9"/>
      <c r="Q6" s="9"/>
      <c r="R6" s="9"/>
    </row>
    <row r="7" spans="1:18" ht="65.25" customHeight="1">
      <c r="A7" s="131" t="s">
        <v>88</v>
      </c>
      <c r="B7" s="131"/>
      <c r="C7" s="131"/>
      <c r="D7" s="131"/>
      <c r="E7" s="131"/>
      <c r="F7" s="14" t="s">
        <v>22</v>
      </c>
      <c r="G7" s="5">
        <v>260</v>
      </c>
      <c r="H7" s="4">
        <f aca="true" t="shared" si="0" ref="H7:H13">I7*1.2527</f>
        <v>363924.98622684466</v>
      </c>
      <c r="I7" s="4">
        <f>(J7*1.302)+R7</f>
        <v>290512.4820203119</v>
      </c>
      <c r="J7" s="11">
        <f>L7*12</f>
        <v>223127.8663750475</v>
      </c>
      <c r="K7" s="12">
        <v>3785</v>
      </c>
      <c r="L7" s="12">
        <f>K7*N5/M5</f>
        <v>18593.988864587292</v>
      </c>
      <c r="M7" s="8"/>
      <c r="N7" s="8"/>
      <c r="O7" s="8"/>
      <c r="P7" s="8"/>
      <c r="Q7" s="9"/>
      <c r="R7" s="9"/>
    </row>
    <row r="8" spans="1:18" ht="36.75" customHeight="1">
      <c r="A8" s="131" t="s">
        <v>89</v>
      </c>
      <c r="B8" s="131"/>
      <c r="C8" s="131"/>
      <c r="D8" s="131"/>
      <c r="E8" s="131"/>
      <c r="F8" s="14" t="s">
        <v>22</v>
      </c>
      <c r="G8" s="5">
        <v>256</v>
      </c>
      <c r="H8" s="4">
        <f>I8*1.2527</f>
        <v>489716.8503141457</v>
      </c>
      <c r="I8" s="4">
        <f aca="true" t="shared" si="1" ref="I8:I14">J8*1.302</f>
        <v>390929.07345265883</v>
      </c>
      <c r="J8" s="11">
        <f>SUM(L8*12)+P8</f>
        <v>300252.7445872956</v>
      </c>
      <c r="K8" s="9">
        <v>3442</v>
      </c>
      <c r="L8" s="9">
        <f>K8*N5/M5</f>
        <v>16908.98538227463</v>
      </c>
      <c r="M8" s="9"/>
      <c r="N8" s="9"/>
      <c r="O8" s="9"/>
      <c r="P8" s="9">
        <v>97344.92</v>
      </c>
      <c r="Q8" s="9"/>
      <c r="R8" s="9"/>
    </row>
    <row r="9" spans="1:18" ht="16.5">
      <c r="A9" s="131" t="s">
        <v>25</v>
      </c>
      <c r="B9" s="131"/>
      <c r="C9" s="131"/>
      <c r="D9" s="131"/>
      <c r="E9" s="131"/>
      <c r="F9" s="14" t="s">
        <v>22</v>
      </c>
      <c r="G9" s="5">
        <v>0</v>
      </c>
      <c r="H9" s="4">
        <f t="shared" si="0"/>
        <v>276140.7028912809</v>
      </c>
      <c r="I9" s="4">
        <f t="shared" si="1"/>
        <v>220436.41964658807</v>
      </c>
      <c r="J9" s="11">
        <f>L9*12</f>
        <v>169306.0058729555</v>
      </c>
      <c r="K9" s="9">
        <v>2872</v>
      </c>
      <c r="L9" s="9">
        <f>K9*N5/M5</f>
        <v>14108.83382274629</v>
      </c>
      <c r="M9" s="9"/>
      <c r="N9" s="9"/>
      <c r="O9" s="9"/>
      <c r="P9" s="9"/>
      <c r="Q9" s="9"/>
      <c r="R9" s="9"/>
    </row>
    <row r="10" spans="1:18" ht="16.5">
      <c r="A10" s="131" t="s">
        <v>26</v>
      </c>
      <c r="B10" s="131"/>
      <c r="C10" s="131"/>
      <c r="D10" s="131"/>
      <c r="E10" s="131"/>
      <c r="F10" s="14" t="s">
        <v>23</v>
      </c>
      <c r="G10" s="5">
        <v>0</v>
      </c>
      <c r="H10" s="4">
        <f t="shared" si="0"/>
        <v>0</v>
      </c>
      <c r="I10" s="4">
        <f t="shared" si="1"/>
        <v>0</v>
      </c>
      <c r="J10" s="11">
        <f>L10*12</f>
        <v>0</v>
      </c>
      <c r="K10" s="9"/>
      <c r="L10" s="9"/>
      <c r="M10" s="9"/>
      <c r="N10" s="9"/>
      <c r="O10" s="9"/>
      <c r="P10" s="9"/>
      <c r="Q10" s="9"/>
      <c r="R10" s="9"/>
    </row>
    <row r="11" spans="1:18" ht="16.5">
      <c r="A11" s="131" t="s">
        <v>91</v>
      </c>
      <c r="B11" s="131"/>
      <c r="C11" s="131"/>
      <c r="D11" s="131"/>
      <c r="E11" s="131"/>
      <c r="F11" s="14" t="s">
        <v>22</v>
      </c>
      <c r="G11" s="5">
        <v>98</v>
      </c>
      <c r="H11" s="4">
        <f t="shared" si="0"/>
        <v>363444.2398778</v>
      </c>
      <c r="I11" s="4">
        <f t="shared" si="1"/>
        <v>290128.71388025867</v>
      </c>
      <c r="J11" s="11">
        <f>L11*12</f>
        <v>222833.1135793077</v>
      </c>
      <c r="K11" s="9">
        <v>3780</v>
      </c>
      <c r="L11" s="9">
        <f>K11*N5/M5</f>
        <v>18569.426131608976</v>
      </c>
      <c r="M11" s="9"/>
      <c r="N11" s="9"/>
      <c r="O11" s="9"/>
      <c r="P11" s="9"/>
      <c r="Q11" s="9"/>
      <c r="R11" s="9"/>
    </row>
    <row r="12" spans="1:18" ht="16.5">
      <c r="A12" s="131" t="s">
        <v>90</v>
      </c>
      <c r="B12" s="131"/>
      <c r="C12" s="131"/>
      <c r="D12" s="131"/>
      <c r="E12" s="131"/>
      <c r="F12" s="14" t="s">
        <v>22</v>
      </c>
      <c r="G12" s="5">
        <v>135</v>
      </c>
      <c r="H12" s="4">
        <f t="shared" si="0"/>
        <v>199365.51094884085</v>
      </c>
      <c r="I12" s="4">
        <f t="shared" si="1"/>
        <v>159148.6476800837</v>
      </c>
      <c r="J12" s="11">
        <f>L12*12</f>
        <v>122233.98439330544</v>
      </c>
      <c r="K12" s="9">
        <v>2073.5</v>
      </c>
      <c r="L12" s="9">
        <f>K12*N5/M5</f>
        <v>10186.165366108786</v>
      </c>
      <c r="M12" s="9"/>
      <c r="N12" s="9"/>
      <c r="O12" s="9"/>
      <c r="P12" s="9"/>
      <c r="Q12" s="9"/>
      <c r="R12" s="9"/>
    </row>
    <row r="13" spans="1:18" ht="38.25" customHeight="1">
      <c r="A13" s="132" t="s">
        <v>94</v>
      </c>
      <c r="B13" s="132"/>
      <c r="C13" s="132"/>
      <c r="D13" s="132"/>
      <c r="E13" s="132"/>
      <c r="F13" s="14" t="s">
        <v>22</v>
      </c>
      <c r="G13" s="5">
        <v>296</v>
      </c>
      <c r="H13" s="4">
        <f t="shared" si="0"/>
        <v>0</v>
      </c>
      <c r="I13" s="4">
        <f t="shared" si="1"/>
        <v>0</v>
      </c>
      <c r="J13" s="13"/>
      <c r="K13" s="9"/>
      <c r="L13" s="9"/>
      <c r="M13" s="9"/>
      <c r="N13" s="9"/>
      <c r="O13" s="9"/>
      <c r="P13" s="9"/>
      <c r="Q13" s="9"/>
      <c r="R13" s="9"/>
    </row>
    <row r="14" spans="1:19" ht="16.5">
      <c r="A14" s="9" t="s">
        <v>109</v>
      </c>
      <c r="B14" s="9"/>
      <c r="C14" s="9"/>
      <c r="D14" s="9"/>
      <c r="E14" s="9"/>
      <c r="F14" s="9"/>
      <c r="G14" s="9"/>
      <c r="H14" s="4">
        <f>SUM(I14*1.2527)+R14</f>
        <v>620357.5154339392</v>
      </c>
      <c r="I14" s="4">
        <f t="shared" si="1"/>
        <v>173523.20223033385</v>
      </c>
      <c r="J14" s="15">
        <f>L14*12</f>
        <v>133274.34887122415</v>
      </c>
      <c r="K14" s="16">
        <v>3456</v>
      </c>
      <c r="L14" s="9">
        <f>K14*303203/94350</f>
        <v>11106.19573926868</v>
      </c>
      <c r="M14" s="9"/>
      <c r="N14" s="9"/>
      <c r="O14" s="9"/>
      <c r="P14" s="9"/>
      <c r="Q14" s="9"/>
      <c r="R14" s="9">
        <f>85987+4817+6229+35942+237170+32840</f>
        <v>402985</v>
      </c>
      <c r="S14">
        <f>R14+H14</f>
        <v>1023342.5154339392</v>
      </c>
    </row>
  </sheetData>
  <sheetProtection/>
  <mergeCells count="10">
    <mergeCell ref="A12:E12"/>
    <mergeCell ref="A13:E13"/>
    <mergeCell ref="J3:N3"/>
    <mergeCell ref="O3:R3"/>
    <mergeCell ref="A6:E6"/>
    <mergeCell ref="A7:E7"/>
    <mergeCell ref="A8:E8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8"/>
  <sheetViews>
    <sheetView tabSelected="1" view="pageBreakPreview" zoomScaleNormal="142" zoomScaleSheetLayoutView="100" workbookViewId="0" topLeftCell="A1">
      <selection activeCell="K5" sqref="I1:K5"/>
    </sheetView>
  </sheetViews>
  <sheetFormatPr defaultColWidth="9.140625" defaultRowHeight="12.75"/>
  <cols>
    <col min="1" max="1" width="6.8515625" style="37" customWidth="1"/>
    <col min="2" max="2" width="44.421875" style="37" customWidth="1"/>
    <col min="3" max="3" width="11.00390625" style="37" customWidth="1"/>
    <col min="4" max="4" width="16.140625" style="37" customWidth="1"/>
    <col min="5" max="5" width="8.7109375" style="37" customWidth="1"/>
    <col min="6" max="6" width="9.00390625" style="37" customWidth="1"/>
    <col min="7" max="7" width="13.57421875" style="37" customWidth="1"/>
    <col min="8" max="8" width="11.28125" style="37" customWidth="1"/>
    <col min="9" max="9" width="12.7109375" style="37" customWidth="1"/>
    <col min="10" max="10" width="13.7109375" style="37" customWidth="1"/>
    <col min="11" max="11" width="15.140625" style="37" customWidth="1"/>
    <col min="12" max="12" width="12.00390625" style="37" customWidth="1"/>
    <col min="13" max="13" width="15.8515625" style="37" customWidth="1"/>
    <col min="14" max="14" width="13.7109375" style="37" customWidth="1"/>
    <col min="15" max="15" width="0.13671875" style="37" customWidth="1"/>
    <col min="16" max="16" width="20.140625" style="38" customWidth="1"/>
    <col min="17" max="16384" width="9.140625" style="37" customWidth="1"/>
  </cols>
  <sheetData>
    <row r="1" ht="12.75">
      <c r="K1" s="46"/>
    </row>
    <row r="2" ht="12.75">
      <c r="K2" s="46"/>
    </row>
    <row r="3" ht="12.75">
      <c r="K3" s="46"/>
    </row>
    <row r="4" ht="12.75">
      <c r="K4" s="47"/>
    </row>
    <row r="5" spans="4:6" ht="12.75">
      <c r="D5" s="48" t="s">
        <v>0</v>
      </c>
      <c r="E5" s="49"/>
      <c r="F5" s="49"/>
    </row>
    <row r="6" ht="12.75">
      <c r="C6" s="50"/>
    </row>
    <row r="7" spans="2:18" ht="51" customHeight="1">
      <c r="B7" s="159" t="s">
        <v>254</v>
      </c>
      <c r="C7" s="159"/>
      <c r="D7" s="159"/>
      <c r="E7" s="159"/>
      <c r="F7" s="159"/>
      <c r="G7" s="159"/>
      <c r="H7" s="159"/>
      <c r="I7" s="51"/>
      <c r="J7" s="51"/>
      <c r="K7" s="52"/>
      <c r="L7" s="52"/>
      <c r="M7" s="52"/>
      <c r="N7" s="52"/>
      <c r="O7" s="52"/>
      <c r="Q7" s="38"/>
      <c r="R7" s="38"/>
    </row>
    <row r="8" spans="2:18" ht="19.5" customHeight="1">
      <c r="B8" s="50"/>
      <c r="C8" s="146" t="s">
        <v>256</v>
      </c>
      <c r="D8" s="146"/>
      <c r="E8" s="146"/>
      <c r="F8" s="146"/>
      <c r="G8" s="146"/>
      <c r="H8" s="146"/>
      <c r="I8" s="146"/>
      <c r="J8" s="146"/>
      <c r="K8" s="146"/>
      <c r="L8" s="54"/>
      <c r="M8" s="54"/>
      <c r="N8" s="52"/>
      <c r="O8" s="52"/>
      <c r="Q8" s="38"/>
      <c r="R8" s="38"/>
    </row>
    <row r="9" spans="2:18" ht="12.75">
      <c r="B9" s="55"/>
      <c r="D9" s="56"/>
      <c r="E9" s="57"/>
      <c r="F9" s="56"/>
      <c r="G9" s="56"/>
      <c r="H9" s="58"/>
      <c r="I9" s="58"/>
      <c r="J9" s="58"/>
      <c r="K9" s="58"/>
      <c r="L9" s="58"/>
      <c r="M9" s="58"/>
      <c r="N9" s="58"/>
      <c r="O9" s="58"/>
      <c r="Q9" s="38"/>
      <c r="R9" s="38"/>
    </row>
    <row r="10" spans="2:3" ht="12.75">
      <c r="B10" s="49" t="s">
        <v>73</v>
      </c>
      <c r="C10" s="50"/>
    </row>
    <row r="11" spans="1:2" ht="12.75">
      <c r="A11" s="48" t="s">
        <v>1</v>
      </c>
      <c r="B11" s="50"/>
    </row>
    <row r="12" spans="1:2" ht="12.75">
      <c r="A12" s="50" t="s">
        <v>183</v>
      </c>
      <c r="B12" s="50"/>
    </row>
    <row r="13" spans="1:2" ht="12.75">
      <c r="A13" s="50"/>
      <c r="B13" s="50"/>
    </row>
    <row r="14" spans="1:10" ht="12.75">
      <c r="A14" s="48" t="s">
        <v>2</v>
      </c>
      <c r="B14" s="123"/>
      <c r="C14" s="59"/>
      <c r="D14" s="59"/>
      <c r="E14" s="59"/>
      <c r="F14" s="59"/>
      <c r="G14" s="59"/>
      <c r="H14" s="59"/>
      <c r="I14" s="59"/>
      <c r="J14" s="59"/>
    </row>
    <row r="15" spans="1:10" ht="50.25" customHeight="1">
      <c r="A15" s="205" t="s">
        <v>61</v>
      </c>
      <c r="B15" s="207" t="s">
        <v>62</v>
      </c>
      <c r="C15" s="209" t="s">
        <v>63</v>
      </c>
      <c r="D15" s="210"/>
      <c r="E15" s="147" t="s">
        <v>64</v>
      </c>
      <c r="F15" s="148"/>
      <c r="G15" s="148"/>
      <c r="H15" s="149"/>
      <c r="I15" s="60"/>
      <c r="J15" s="60"/>
    </row>
    <row r="16" spans="1:10" ht="50.25" customHeight="1">
      <c r="A16" s="206"/>
      <c r="B16" s="208"/>
      <c r="C16" s="211"/>
      <c r="D16" s="212"/>
      <c r="E16" s="43" t="s">
        <v>154</v>
      </c>
      <c r="F16" s="61" t="s">
        <v>155</v>
      </c>
      <c r="G16" s="61" t="s">
        <v>156</v>
      </c>
      <c r="H16" s="61" t="s">
        <v>157</v>
      </c>
      <c r="I16" s="60"/>
      <c r="J16" s="60"/>
    </row>
    <row r="17" spans="1:10" ht="12.75">
      <c r="A17" s="62"/>
      <c r="B17" s="124"/>
      <c r="C17" s="215"/>
      <c r="D17" s="215"/>
      <c r="E17" s="43" t="s">
        <v>116</v>
      </c>
      <c r="F17" s="43" t="s">
        <v>118</v>
      </c>
      <c r="G17" s="43" t="s">
        <v>119</v>
      </c>
      <c r="H17" s="43" t="s">
        <v>257</v>
      </c>
      <c r="I17" s="64"/>
      <c r="J17" s="64"/>
    </row>
    <row r="18" spans="1:10" ht="16.5" customHeight="1">
      <c r="A18" s="62">
        <v>1</v>
      </c>
      <c r="B18" s="65" t="s">
        <v>182</v>
      </c>
      <c r="C18" s="191" t="s">
        <v>82</v>
      </c>
      <c r="D18" s="192"/>
      <c r="E18" s="66">
        <v>15</v>
      </c>
      <c r="F18" s="66">
        <v>15</v>
      </c>
      <c r="G18" s="66">
        <v>15</v>
      </c>
      <c r="H18" s="66">
        <v>15</v>
      </c>
      <c r="I18" s="64"/>
      <c r="J18" s="64"/>
    </row>
    <row r="19" spans="1:10" ht="16.5" customHeight="1">
      <c r="A19" s="62">
        <v>2</v>
      </c>
      <c r="B19" s="65" t="s">
        <v>87</v>
      </c>
      <c r="C19" s="191" t="s">
        <v>82</v>
      </c>
      <c r="D19" s="192"/>
      <c r="E19" s="66">
        <v>143</v>
      </c>
      <c r="F19" s="66">
        <v>143</v>
      </c>
      <c r="G19" s="66">
        <v>149</v>
      </c>
      <c r="H19" s="66">
        <v>149</v>
      </c>
      <c r="I19" s="64"/>
      <c r="J19" s="64"/>
    </row>
    <row r="20" spans="1:2" ht="12.75">
      <c r="A20" s="50"/>
      <c r="B20" s="50"/>
    </row>
    <row r="21" spans="1:2" ht="12.75">
      <c r="A21" s="48" t="s">
        <v>65</v>
      </c>
      <c r="B21" s="50"/>
    </row>
    <row r="22" spans="1:11" ht="12.75">
      <c r="A22" s="48" t="s">
        <v>3</v>
      </c>
      <c r="B22" s="48" t="s">
        <v>4</v>
      </c>
      <c r="G22" s="50"/>
      <c r="H22" s="50"/>
      <c r="I22" s="50"/>
      <c r="J22" s="50"/>
      <c r="K22" s="50"/>
    </row>
    <row r="23" spans="1:11" ht="12.75">
      <c r="A23" s="176" t="s">
        <v>120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</row>
    <row r="24" spans="1:11" ht="35.25" customHeight="1">
      <c r="A24" s="177" t="s">
        <v>238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2" ht="12.75">
      <c r="A25" s="48" t="s">
        <v>5</v>
      </c>
      <c r="B25" s="50"/>
    </row>
    <row r="26" spans="1:2" ht="12.75">
      <c r="A26" s="48"/>
      <c r="B26" s="50"/>
    </row>
    <row r="27" spans="1:13" ht="32.25" customHeight="1">
      <c r="A27" s="178" t="s">
        <v>6</v>
      </c>
      <c r="B27" s="178" t="s">
        <v>7</v>
      </c>
      <c r="C27" s="173" t="s">
        <v>8</v>
      </c>
      <c r="D27" s="167" t="s">
        <v>9</v>
      </c>
      <c r="E27" s="167"/>
      <c r="F27" s="167"/>
      <c r="G27" s="135"/>
      <c r="H27" s="153" t="s">
        <v>10</v>
      </c>
      <c r="I27" s="153"/>
      <c r="J27" s="153"/>
      <c r="K27" s="153"/>
      <c r="L27" s="159"/>
      <c r="M27" s="159"/>
    </row>
    <row r="28" spans="1:13" ht="45" customHeight="1">
      <c r="A28" s="179"/>
      <c r="B28" s="179"/>
      <c r="C28" s="174"/>
      <c r="D28" s="167"/>
      <c r="E28" s="167"/>
      <c r="F28" s="167"/>
      <c r="G28" s="135"/>
      <c r="H28" s="43" t="s">
        <v>154</v>
      </c>
      <c r="I28" s="61" t="s">
        <v>155</v>
      </c>
      <c r="J28" s="61" t="s">
        <v>156</v>
      </c>
      <c r="K28" s="61" t="s">
        <v>157</v>
      </c>
      <c r="L28" s="159"/>
      <c r="M28" s="159"/>
    </row>
    <row r="29" spans="1:13" ht="27" customHeight="1">
      <c r="A29" s="180"/>
      <c r="B29" s="180"/>
      <c r="C29" s="175"/>
      <c r="D29" s="167"/>
      <c r="E29" s="167"/>
      <c r="F29" s="167"/>
      <c r="G29" s="135"/>
      <c r="H29" s="43" t="s">
        <v>116</v>
      </c>
      <c r="I29" s="43" t="s">
        <v>118</v>
      </c>
      <c r="J29" s="43" t="s">
        <v>119</v>
      </c>
      <c r="K29" s="43" t="s">
        <v>257</v>
      </c>
      <c r="L29" s="159"/>
      <c r="M29" s="159"/>
    </row>
    <row r="30" spans="1:16" s="74" customFormat="1" ht="16.5" customHeight="1">
      <c r="A30" s="69">
        <v>1</v>
      </c>
      <c r="B30" s="70">
        <v>2</v>
      </c>
      <c r="C30" s="70">
        <v>3</v>
      </c>
      <c r="D30" s="140">
        <v>4</v>
      </c>
      <c r="E30" s="140"/>
      <c r="F30" s="140"/>
      <c r="G30" s="166"/>
      <c r="H30" s="72">
        <v>5</v>
      </c>
      <c r="I30" s="63">
        <v>6</v>
      </c>
      <c r="J30" s="72">
        <v>7</v>
      </c>
      <c r="K30" s="72">
        <v>8</v>
      </c>
      <c r="L30" s="141"/>
      <c r="M30" s="141"/>
      <c r="P30" s="75"/>
    </row>
    <row r="31" spans="1:13" ht="51" customHeight="1">
      <c r="A31" s="76">
        <v>1</v>
      </c>
      <c r="B31" s="39" t="s">
        <v>184</v>
      </c>
      <c r="C31" s="40" t="s">
        <v>12</v>
      </c>
      <c r="D31" s="167" t="s">
        <v>185</v>
      </c>
      <c r="E31" s="167"/>
      <c r="F31" s="167"/>
      <c r="G31" s="135"/>
      <c r="H31" s="77">
        <v>100</v>
      </c>
      <c r="I31" s="77">
        <v>100</v>
      </c>
      <c r="J31" s="77">
        <v>100</v>
      </c>
      <c r="K31" s="77">
        <v>100</v>
      </c>
      <c r="L31" s="165"/>
      <c r="M31" s="165"/>
    </row>
    <row r="32" spans="1:13" ht="53.25" customHeight="1">
      <c r="A32" s="40">
        <v>2</v>
      </c>
      <c r="B32" s="39" t="s">
        <v>186</v>
      </c>
      <c r="C32" s="40" t="s">
        <v>12</v>
      </c>
      <c r="D32" s="167" t="s">
        <v>187</v>
      </c>
      <c r="E32" s="167"/>
      <c r="F32" s="167"/>
      <c r="G32" s="135"/>
      <c r="H32" s="43" t="s">
        <v>172</v>
      </c>
      <c r="I32" s="43" t="s">
        <v>172</v>
      </c>
      <c r="J32" s="43" t="s">
        <v>172</v>
      </c>
      <c r="K32" s="43" t="s">
        <v>172</v>
      </c>
      <c r="L32" s="141"/>
      <c r="M32" s="141"/>
    </row>
    <row r="33" spans="1:13" ht="46.5" customHeight="1">
      <c r="A33" s="40">
        <v>3</v>
      </c>
      <c r="B33" s="39" t="s">
        <v>188</v>
      </c>
      <c r="C33" s="40" t="s">
        <v>12</v>
      </c>
      <c r="D33" s="167" t="s">
        <v>247</v>
      </c>
      <c r="E33" s="167"/>
      <c r="F33" s="167"/>
      <c r="G33" s="135"/>
      <c r="H33" s="77">
        <v>0</v>
      </c>
      <c r="I33" s="77">
        <v>0</v>
      </c>
      <c r="J33" s="77">
        <v>0</v>
      </c>
      <c r="K33" s="77">
        <v>0</v>
      </c>
      <c r="L33" s="141"/>
      <c r="M33" s="141"/>
    </row>
    <row r="34" spans="1:13" ht="47.25" customHeight="1">
      <c r="A34" s="40">
        <v>4</v>
      </c>
      <c r="B34" s="41" t="s">
        <v>245</v>
      </c>
      <c r="C34" s="40" t="s">
        <v>12</v>
      </c>
      <c r="D34" s="167" t="s">
        <v>190</v>
      </c>
      <c r="E34" s="167"/>
      <c r="F34" s="167"/>
      <c r="G34" s="135"/>
      <c r="H34" s="43" t="s">
        <v>248</v>
      </c>
      <c r="I34" s="43" t="s">
        <v>249</v>
      </c>
      <c r="J34" s="43" t="s">
        <v>249</v>
      </c>
      <c r="K34" s="43" t="s">
        <v>249</v>
      </c>
      <c r="L34" s="141"/>
      <c r="M34" s="141"/>
    </row>
    <row r="35" spans="1:13" ht="43.5" customHeight="1">
      <c r="A35" s="40">
        <v>5</v>
      </c>
      <c r="B35" s="41" t="s">
        <v>191</v>
      </c>
      <c r="C35" s="40" t="s">
        <v>12</v>
      </c>
      <c r="D35" s="135" t="s">
        <v>192</v>
      </c>
      <c r="E35" s="136"/>
      <c r="F35" s="136"/>
      <c r="G35" s="136"/>
      <c r="H35" s="77">
        <v>0</v>
      </c>
      <c r="I35" s="77">
        <v>0</v>
      </c>
      <c r="J35" s="77">
        <v>0</v>
      </c>
      <c r="K35" s="77">
        <v>0</v>
      </c>
      <c r="L35" s="73"/>
      <c r="M35" s="73"/>
    </row>
    <row r="36" spans="1:13" ht="51" customHeight="1">
      <c r="A36" s="40">
        <v>6</v>
      </c>
      <c r="B36" s="41" t="s">
        <v>193</v>
      </c>
      <c r="C36" s="40" t="s">
        <v>12</v>
      </c>
      <c r="D36" s="137" t="s">
        <v>246</v>
      </c>
      <c r="E36" s="137"/>
      <c r="F36" s="137"/>
      <c r="G36" s="138"/>
      <c r="H36" s="80" t="s">
        <v>250</v>
      </c>
      <c r="I36" s="80" t="s">
        <v>250</v>
      </c>
      <c r="J36" s="80" t="s">
        <v>250</v>
      </c>
      <c r="K36" s="80" t="s">
        <v>250</v>
      </c>
      <c r="L36" s="141"/>
      <c r="M36" s="141"/>
    </row>
    <row r="37" spans="1:13" ht="53.25" customHeight="1">
      <c r="A37" s="40">
        <v>7</v>
      </c>
      <c r="B37" s="41" t="s">
        <v>252</v>
      </c>
      <c r="C37" s="40" t="s">
        <v>22</v>
      </c>
      <c r="D37" s="137" t="s">
        <v>253</v>
      </c>
      <c r="E37" s="137"/>
      <c r="F37" s="137"/>
      <c r="G37" s="138"/>
      <c r="H37" s="80">
        <v>0</v>
      </c>
      <c r="I37" s="80">
        <v>0</v>
      </c>
      <c r="J37" s="80">
        <v>0</v>
      </c>
      <c r="K37" s="80">
        <v>0</v>
      </c>
      <c r="L37" s="141"/>
      <c r="M37" s="141"/>
    </row>
    <row r="38" spans="1:13" ht="39" customHeight="1">
      <c r="A38" s="40">
        <v>8</v>
      </c>
      <c r="B38" s="41" t="s">
        <v>195</v>
      </c>
      <c r="C38" s="40" t="s">
        <v>12</v>
      </c>
      <c r="D38" s="137" t="s">
        <v>251</v>
      </c>
      <c r="E38" s="137"/>
      <c r="F38" s="137"/>
      <c r="G38" s="138"/>
      <c r="H38" s="80">
        <v>100</v>
      </c>
      <c r="I38" s="80">
        <v>100</v>
      </c>
      <c r="J38" s="80">
        <v>100</v>
      </c>
      <c r="K38" s="80">
        <v>100</v>
      </c>
      <c r="L38" s="141"/>
      <c r="M38" s="141"/>
    </row>
    <row r="39" spans="1:13" ht="68.25" customHeight="1">
      <c r="A39" s="40">
        <v>9</v>
      </c>
      <c r="B39" s="81" t="s">
        <v>196</v>
      </c>
      <c r="C39" s="82" t="s">
        <v>197</v>
      </c>
      <c r="D39" s="219" t="s">
        <v>198</v>
      </c>
      <c r="E39" s="219"/>
      <c r="F39" s="219"/>
      <c r="G39" s="220"/>
      <c r="H39" s="77" t="s">
        <v>151</v>
      </c>
      <c r="I39" s="77" t="s">
        <v>151</v>
      </c>
      <c r="J39" s="77" t="s">
        <v>151</v>
      </c>
      <c r="K39" s="77" t="s">
        <v>151</v>
      </c>
      <c r="L39" s="141"/>
      <c r="M39" s="141"/>
    </row>
    <row r="40" spans="1:13" ht="68.25" customHeight="1">
      <c r="A40" s="83">
        <v>10</v>
      </c>
      <c r="B40" s="84" t="s">
        <v>239</v>
      </c>
      <c r="C40" s="43" t="s">
        <v>12</v>
      </c>
      <c r="D40" s="169" t="s">
        <v>240</v>
      </c>
      <c r="E40" s="221"/>
      <c r="F40" s="221"/>
      <c r="G40" s="222"/>
      <c r="H40" s="43" t="s">
        <v>172</v>
      </c>
      <c r="I40" s="43" t="s">
        <v>172</v>
      </c>
      <c r="J40" s="43" t="s">
        <v>172</v>
      </c>
      <c r="K40" s="43" t="s">
        <v>172</v>
      </c>
      <c r="L40" s="73"/>
      <c r="M40" s="73"/>
    </row>
    <row r="41" spans="1:13" ht="51" customHeight="1">
      <c r="A41" s="86">
        <v>11</v>
      </c>
      <c r="B41" s="87" t="s">
        <v>11</v>
      </c>
      <c r="C41" s="68" t="s">
        <v>12</v>
      </c>
      <c r="D41" s="175" t="s">
        <v>13</v>
      </c>
      <c r="E41" s="175"/>
      <c r="F41" s="175"/>
      <c r="G41" s="161"/>
      <c r="H41" s="77">
        <v>100</v>
      </c>
      <c r="I41" s="77">
        <v>100</v>
      </c>
      <c r="J41" s="77">
        <v>100</v>
      </c>
      <c r="K41" s="77">
        <v>100</v>
      </c>
      <c r="L41" s="165"/>
      <c r="M41" s="165"/>
    </row>
    <row r="42" spans="1:13" ht="46.5" customHeight="1">
      <c r="A42" s="40">
        <v>12</v>
      </c>
      <c r="B42" s="39" t="s">
        <v>15</v>
      </c>
      <c r="C42" s="40" t="s">
        <v>12</v>
      </c>
      <c r="D42" s="167" t="s">
        <v>16</v>
      </c>
      <c r="E42" s="167"/>
      <c r="F42" s="167"/>
      <c r="G42" s="135"/>
      <c r="H42" s="77">
        <v>100</v>
      </c>
      <c r="I42" s="77">
        <v>100</v>
      </c>
      <c r="J42" s="77">
        <v>100</v>
      </c>
      <c r="K42" s="77">
        <v>100</v>
      </c>
      <c r="L42" s="141"/>
      <c r="M42" s="141"/>
    </row>
    <row r="43" spans="1:13" ht="46.5" customHeight="1">
      <c r="A43" s="40">
        <v>13</v>
      </c>
      <c r="B43" s="39" t="s">
        <v>117</v>
      </c>
      <c r="C43" s="40" t="s">
        <v>12</v>
      </c>
      <c r="D43" s="167" t="s">
        <v>135</v>
      </c>
      <c r="E43" s="167"/>
      <c r="F43" s="167"/>
      <c r="G43" s="135"/>
      <c r="H43" s="77">
        <v>100</v>
      </c>
      <c r="I43" s="77">
        <v>100</v>
      </c>
      <c r="J43" s="77">
        <v>100</v>
      </c>
      <c r="K43" s="77">
        <v>100</v>
      </c>
      <c r="L43" s="141"/>
      <c r="M43" s="141"/>
    </row>
    <row r="44" spans="1:13" ht="44.25" customHeight="1">
      <c r="A44" s="40">
        <v>14</v>
      </c>
      <c r="B44" s="41" t="s">
        <v>121</v>
      </c>
      <c r="C44" s="40" t="s">
        <v>12</v>
      </c>
      <c r="D44" s="167" t="s">
        <v>122</v>
      </c>
      <c r="E44" s="167"/>
      <c r="F44" s="167"/>
      <c r="G44" s="135"/>
      <c r="H44" s="77">
        <v>0</v>
      </c>
      <c r="I44" s="77">
        <v>0</v>
      </c>
      <c r="J44" s="77">
        <v>0</v>
      </c>
      <c r="K44" s="77">
        <v>0</v>
      </c>
      <c r="L44" s="141"/>
      <c r="M44" s="141"/>
    </row>
    <row r="45" spans="1:13" ht="92.25" customHeight="1">
      <c r="A45" s="40">
        <v>15</v>
      </c>
      <c r="B45" s="41" t="s">
        <v>134</v>
      </c>
      <c r="C45" s="40" t="s">
        <v>12</v>
      </c>
      <c r="D45" s="135" t="s">
        <v>136</v>
      </c>
      <c r="E45" s="136"/>
      <c r="F45" s="136"/>
      <c r="G45" s="136"/>
      <c r="H45" s="77">
        <v>0</v>
      </c>
      <c r="I45" s="77">
        <v>0</v>
      </c>
      <c r="J45" s="77">
        <v>0</v>
      </c>
      <c r="K45" s="77">
        <v>0</v>
      </c>
      <c r="L45" s="73"/>
      <c r="M45" s="73"/>
    </row>
    <row r="46" spans="1:13" ht="42" customHeight="1">
      <c r="A46" s="40">
        <v>16</v>
      </c>
      <c r="B46" s="41" t="s">
        <v>123</v>
      </c>
      <c r="C46" s="40" t="s">
        <v>12</v>
      </c>
      <c r="D46" s="137" t="s">
        <v>124</v>
      </c>
      <c r="E46" s="137"/>
      <c r="F46" s="137"/>
      <c r="G46" s="138"/>
      <c r="H46" s="77">
        <v>51</v>
      </c>
      <c r="I46" s="77">
        <v>51</v>
      </c>
      <c r="J46" s="77">
        <v>51</v>
      </c>
      <c r="K46" s="77">
        <v>51</v>
      </c>
      <c r="L46" s="141"/>
      <c r="M46" s="141"/>
    </row>
    <row r="47" spans="1:13" ht="29.25" customHeight="1">
      <c r="A47" s="40">
        <v>17</v>
      </c>
      <c r="B47" s="41" t="s">
        <v>171</v>
      </c>
      <c r="C47" s="40" t="s">
        <v>125</v>
      </c>
      <c r="D47" s="137" t="s">
        <v>126</v>
      </c>
      <c r="E47" s="137"/>
      <c r="F47" s="137"/>
      <c r="G47" s="138"/>
      <c r="H47" s="80" t="s">
        <v>172</v>
      </c>
      <c r="I47" s="80" t="s">
        <v>172</v>
      </c>
      <c r="J47" s="80" t="s">
        <v>172</v>
      </c>
      <c r="K47" s="80" t="s">
        <v>172</v>
      </c>
      <c r="L47" s="141"/>
      <c r="M47" s="141"/>
    </row>
    <row r="48" spans="1:13" ht="36.75" customHeight="1">
      <c r="A48" s="40">
        <v>18</v>
      </c>
      <c r="B48" s="41" t="s">
        <v>173</v>
      </c>
      <c r="C48" s="40" t="s">
        <v>125</v>
      </c>
      <c r="D48" s="137" t="s">
        <v>126</v>
      </c>
      <c r="E48" s="137"/>
      <c r="F48" s="137"/>
      <c r="G48" s="138"/>
      <c r="H48" s="80" t="s">
        <v>172</v>
      </c>
      <c r="I48" s="80" t="s">
        <v>172</v>
      </c>
      <c r="J48" s="80" t="s">
        <v>172</v>
      </c>
      <c r="K48" s="80" t="s">
        <v>172</v>
      </c>
      <c r="L48" s="141"/>
      <c r="M48" s="141"/>
    </row>
    <row r="49" spans="1:13" ht="43.5" customHeight="1">
      <c r="A49" s="40">
        <v>19</v>
      </c>
      <c r="B49" s="41" t="s">
        <v>128</v>
      </c>
      <c r="C49" s="40" t="s">
        <v>12</v>
      </c>
      <c r="D49" s="137" t="s">
        <v>126</v>
      </c>
      <c r="E49" s="137"/>
      <c r="F49" s="137"/>
      <c r="G49" s="138"/>
      <c r="H49" s="80" t="s">
        <v>172</v>
      </c>
      <c r="I49" s="80" t="s">
        <v>172</v>
      </c>
      <c r="J49" s="80" t="s">
        <v>172</v>
      </c>
      <c r="K49" s="80" t="s">
        <v>172</v>
      </c>
      <c r="L49" s="141"/>
      <c r="M49" s="141"/>
    </row>
    <row r="50" spans="1:13" ht="42.75" customHeight="1">
      <c r="A50" s="40">
        <v>20</v>
      </c>
      <c r="B50" s="41" t="s">
        <v>127</v>
      </c>
      <c r="C50" s="40" t="s">
        <v>12</v>
      </c>
      <c r="D50" s="137" t="s">
        <v>126</v>
      </c>
      <c r="E50" s="137"/>
      <c r="F50" s="137"/>
      <c r="G50" s="138"/>
      <c r="H50" s="80" t="s">
        <v>172</v>
      </c>
      <c r="I50" s="80" t="s">
        <v>172</v>
      </c>
      <c r="J50" s="80" t="s">
        <v>172</v>
      </c>
      <c r="K50" s="80" t="s">
        <v>172</v>
      </c>
      <c r="L50" s="141"/>
      <c r="M50" s="141"/>
    </row>
    <row r="51" spans="1:13" ht="37.5" customHeight="1">
      <c r="A51" s="40">
        <v>21</v>
      </c>
      <c r="B51" s="41" t="s">
        <v>174</v>
      </c>
      <c r="C51" s="40" t="s">
        <v>125</v>
      </c>
      <c r="D51" s="137" t="s">
        <v>126</v>
      </c>
      <c r="E51" s="137"/>
      <c r="F51" s="137"/>
      <c r="G51" s="138"/>
      <c r="H51" s="80" t="s">
        <v>172</v>
      </c>
      <c r="I51" s="80" t="s">
        <v>172</v>
      </c>
      <c r="J51" s="80" t="s">
        <v>172</v>
      </c>
      <c r="K51" s="80" t="s">
        <v>172</v>
      </c>
      <c r="L51" s="141"/>
      <c r="M51" s="141"/>
    </row>
    <row r="52" spans="1:13" ht="37.5" customHeight="1">
      <c r="A52" s="40">
        <v>22</v>
      </c>
      <c r="B52" s="41" t="s">
        <v>175</v>
      </c>
      <c r="C52" s="40" t="s">
        <v>125</v>
      </c>
      <c r="D52" s="137" t="s">
        <v>126</v>
      </c>
      <c r="E52" s="137"/>
      <c r="F52" s="137"/>
      <c r="G52" s="138"/>
      <c r="H52" s="80" t="s">
        <v>172</v>
      </c>
      <c r="I52" s="80" t="s">
        <v>172</v>
      </c>
      <c r="J52" s="80" t="s">
        <v>172</v>
      </c>
      <c r="K52" s="80" t="s">
        <v>172</v>
      </c>
      <c r="L52" s="141"/>
      <c r="M52" s="141"/>
    </row>
    <row r="53" spans="1:13" ht="39" customHeight="1">
      <c r="A53" s="40">
        <v>23</v>
      </c>
      <c r="B53" s="41" t="s">
        <v>176</v>
      </c>
      <c r="C53" s="40" t="s">
        <v>12</v>
      </c>
      <c r="D53" s="137" t="s">
        <v>126</v>
      </c>
      <c r="E53" s="137"/>
      <c r="F53" s="137"/>
      <c r="G53" s="138"/>
      <c r="H53" s="80" t="s">
        <v>172</v>
      </c>
      <c r="I53" s="80" t="s">
        <v>172</v>
      </c>
      <c r="J53" s="80" t="s">
        <v>172</v>
      </c>
      <c r="K53" s="80" t="s">
        <v>172</v>
      </c>
      <c r="L53" s="141"/>
      <c r="M53" s="141"/>
    </row>
    <row r="54" spans="1:13" ht="39" customHeight="1">
      <c r="A54" s="40">
        <v>24</v>
      </c>
      <c r="B54" s="41" t="s">
        <v>177</v>
      </c>
      <c r="C54" s="40" t="s">
        <v>12</v>
      </c>
      <c r="D54" s="137" t="s">
        <v>126</v>
      </c>
      <c r="E54" s="137"/>
      <c r="F54" s="137"/>
      <c r="G54" s="138"/>
      <c r="H54" s="80" t="s">
        <v>172</v>
      </c>
      <c r="I54" s="80" t="s">
        <v>172</v>
      </c>
      <c r="J54" s="80" t="s">
        <v>172</v>
      </c>
      <c r="K54" s="80" t="s">
        <v>172</v>
      </c>
      <c r="L54" s="141"/>
      <c r="M54" s="141"/>
    </row>
    <row r="55" spans="1:13" ht="38.25" customHeight="1">
      <c r="A55" s="40">
        <v>25</v>
      </c>
      <c r="B55" s="41" t="s">
        <v>129</v>
      </c>
      <c r="C55" s="40" t="s">
        <v>12</v>
      </c>
      <c r="D55" s="137" t="s">
        <v>130</v>
      </c>
      <c r="E55" s="137"/>
      <c r="F55" s="137"/>
      <c r="G55" s="138"/>
      <c r="H55" s="77">
        <v>80</v>
      </c>
      <c r="I55" s="77">
        <v>80</v>
      </c>
      <c r="J55" s="77">
        <v>80</v>
      </c>
      <c r="K55" s="77">
        <v>80</v>
      </c>
      <c r="L55" s="141"/>
      <c r="M55" s="141"/>
    </row>
    <row r="56" spans="1:13" ht="57.75" customHeight="1">
      <c r="A56" s="40">
        <v>26</v>
      </c>
      <c r="B56" s="41" t="s">
        <v>132</v>
      </c>
      <c r="C56" s="40" t="s">
        <v>22</v>
      </c>
      <c r="D56" s="137" t="s">
        <v>133</v>
      </c>
      <c r="E56" s="137"/>
      <c r="F56" s="137"/>
      <c r="G56" s="138"/>
      <c r="H56" s="77">
        <v>3</v>
      </c>
      <c r="I56" s="77">
        <v>3</v>
      </c>
      <c r="J56" s="77">
        <v>3</v>
      </c>
      <c r="K56" s="77">
        <v>3</v>
      </c>
      <c r="L56" s="141"/>
      <c r="M56" s="141"/>
    </row>
    <row r="57" spans="1:13" ht="34.5" customHeight="1">
      <c r="A57" s="40">
        <v>27</v>
      </c>
      <c r="B57" s="41" t="s">
        <v>17</v>
      </c>
      <c r="C57" s="40" t="s">
        <v>12</v>
      </c>
      <c r="D57" s="135" t="s">
        <v>18</v>
      </c>
      <c r="E57" s="136"/>
      <c r="F57" s="136"/>
      <c r="G57" s="136"/>
      <c r="H57" s="77">
        <v>85</v>
      </c>
      <c r="I57" s="77">
        <v>85</v>
      </c>
      <c r="J57" s="77">
        <v>85</v>
      </c>
      <c r="K57" s="77">
        <v>85</v>
      </c>
      <c r="L57" s="141"/>
      <c r="M57" s="141"/>
    </row>
    <row r="58" spans="1:13" ht="34.5" customHeight="1">
      <c r="A58" s="40">
        <v>28</v>
      </c>
      <c r="B58" s="41" t="s">
        <v>137</v>
      </c>
      <c r="C58" s="40" t="s">
        <v>12</v>
      </c>
      <c r="D58" s="135" t="s">
        <v>138</v>
      </c>
      <c r="E58" s="136"/>
      <c r="F58" s="136"/>
      <c r="G58" s="136"/>
      <c r="H58" s="88" t="s">
        <v>139</v>
      </c>
      <c r="I58" s="88" t="s">
        <v>139</v>
      </c>
      <c r="J58" s="88" t="s">
        <v>139</v>
      </c>
      <c r="K58" s="88" t="s">
        <v>139</v>
      </c>
      <c r="L58" s="141"/>
      <c r="M58" s="141"/>
    </row>
    <row r="59" spans="1:13" ht="100.5" customHeight="1">
      <c r="A59" s="40">
        <v>29</v>
      </c>
      <c r="B59" s="41" t="s">
        <v>141</v>
      </c>
      <c r="C59" s="40" t="s">
        <v>12</v>
      </c>
      <c r="D59" s="135" t="s">
        <v>140</v>
      </c>
      <c r="E59" s="136"/>
      <c r="F59" s="136"/>
      <c r="G59" s="136"/>
      <c r="H59" s="88">
        <v>100</v>
      </c>
      <c r="I59" s="88">
        <v>100</v>
      </c>
      <c r="J59" s="88">
        <v>100</v>
      </c>
      <c r="K59" s="88">
        <v>100</v>
      </c>
      <c r="L59" s="141"/>
      <c r="M59" s="141"/>
    </row>
    <row r="60" spans="1:13" ht="48.75" customHeight="1">
      <c r="A60" s="40">
        <v>30</v>
      </c>
      <c r="B60" s="41" t="s">
        <v>145</v>
      </c>
      <c r="C60" s="40"/>
      <c r="D60" s="135"/>
      <c r="E60" s="136"/>
      <c r="F60" s="136"/>
      <c r="G60" s="136"/>
      <c r="H60" s="88"/>
      <c r="I60" s="88"/>
      <c r="J60" s="88"/>
      <c r="K60" s="88"/>
      <c r="L60" s="141"/>
      <c r="M60" s="141"/>
    </row>
    <row r="61" spans="1:13" ht="55.5" customHeight="1">
      <c r="A61" s="76" t="s">
        <v>241</v>
      </c>
      <c r="B61" s="41" t="s">
        <v>142</v>
      </c>
      <c r="C61" s="40" t="s">
        <v>12</v>
      </c>
      <c r="D61" s="135" t="s">
        <v>146</v>
      </c>
      <c r="E61" s="136"/>
      <c r="F61" s="136"/>
      <c r="G61" s="150"/>
      <c r="H61" s="88">
        <v>100</v>
      </c>
      <c r="I61" s="88">
        <v>100</v>
      </c>
      <c r="J61" s="88">
        <v>100</v>
      </c>
      <c r="K61" s="88">
        <v>100</v>
      </c>
      <c r="L61" s="73"/>
      <c r="M61" s="73"/>
    </row>
    <row r="62" spans="1:13" ht="57.75" customHeight="1">
      <c r="A62" s="76" t="s">
        <v>242</v>
      </c>
      <c r="B62" s="41" t="s">
        <v>144</v>
      </c>
      <c r="C62" s="40" t="s">
        <v>12</v>
      </c>
      <c r="D62" s="135" t="s">
        <v>146</v>
      </c>
      <c r="E62" s="136"/>
      <c r="F62" s="136"/>
      <c r="G62" s="150"/>
      <c r="H62" s="88">
        <v>80</v>
      </c>
      <c r="I62" s="88">
        <v>80</v>
      </c>
      <c r="J62" s="88">
        <v>80</v>
      </c>
      <c r="K62" s="88">
        <v>80</v>
      </c>
      <c r="L62" s="73"/>
      <c r="M62" s="73"/>
    </row>
    <row r="63" spans="1:13" ht="54.75" customHeight="1">
      <c r="A63" s="76" t="s">
        <v>243</v>
      </c>
      <c r="B63" s="41" t="s">
        <v>143</v>
      </c>
      <c r="C63" s="40" t="s">
        <v>12</v>
      </c>
      <c r="D63" s="135" t="s">
        <v>146</v>
      </c>
      <c r="E63" s="136"/>
      <c r="F63" s="136"/>
      <c r="G63" s="150"/>
      <c r="H63" s="88">
        <v>80</v>
      </c>
      <c r="I63" s="88">
        <v>80</v>
      </c>
      <c r="J63" s="88">
        <v>80</v>
      </c>
      <c r="K63" s="88">
        <v>80</v>
      </c>
      <c r="L63" s="73"/>
      <c r="M63" s="73"/>
    </row>
    <row r="64" spans="1:13" ht="63" customHeight="1">
      <c r="A64" s="76" t="s">
        <v>199</v>
      </c>
      <c r="B64" s="41" t="s">
        <v>148</v>
      </c>
      <c r="C64" s="40" t="s">
        <v>12</v>
      </c>
      <c r="D64" s="135" t="s">
        <v>147</v>
      </c>
      <c r="E64" s="136"/>
      <c r="F64" s="136"/>
      <c r="G64" s="150"/>
      <c r="H64" s="88">
        <v>0</v>
      </c>
      <c r="I64" s="88">
        <v>0</v>
      </c>
      <c r="J64" s="88">
        <v>0</v>
      </c>
      <c r="K64" s="88">
        <v>0</v>
      </c>
      <c r="L64" s="73"/>
      <c r="M64" s="73"/>
    </row>
    <row r="65" spans="1:13" ht="96.75" customHeight="1">
      <c r="A65" s="76" t="s">
        <v>200</v>
      </c>
      <c r="B65" s="41" t="s">
        <v>149</v>
      </c>
      <c r="C65" s="67" t="s">
        <v>150</v>
      </c>
      <c r="D65" s="135"/>
      <c r="E65" s="136"/>
      <c r="F65" s="136"/>
      <c r="G65" s="150"/>
      <c r="H65" s="88" t="s">
        <v>151</v>
      </c>
      <c r="I65" s="88" t="s">
        <v>151</v>
      </c>
      <c r="J65" s="88" t="s">
        <v>151</v>
      </c>
      <c r="K65" s="88" t="s">
        <v>151</v>
      </c>
      <c r="L65" s="73"/>
      <c r="M65" s="73"/>
    </row>
    <row r="66" spans="1:13" ht="35.25" customHeight="1">
      <c r="A66" s="76" t="s">
        <v>244</v>
      </c>
      <c r="B66" s="41" t="s">
        <v>152</v>
      </c>
      <c r="C66" s="40" t="s">
        <v>131</v>
      </c>
      <c r="D66" s="135" t="s">
        <v>152</v>
      </c>
      <c r="E66" s="136"/>
      <c r="F66" s="136"/>
      <c r="G66" s="150"/>
      <c r="H66" s="88">
        <v>0</v>
      </c>
      <c r="I66" s="88">
        <v>0</v>
      </c>
      <c r="J66" s="88">
        <v>0</v>
      </c>
      <c r="K66" s="88">
        <v>0</v>
      </c>
      <c r="L66" s="73"/>
      <c r="M66" s="73"/>
    </row>
    <row r="67" spans="1:13" ht="12.75">
      <c r="A67" s="40"/>
      <c r="B67" s="41"/>
      <c r="C67" s="40"/>
      <c r="D67" s="135"/>
      <c r="E67" s="136"/>
      <c r="F67" s="136"/>
      <c r="G67" s="136"/>
      <c r="H67" s="89"/>
      <c r="I67" s="89"/>
      <c r="J67" s="89"/>
      <c r="K67" s="66"/>
      <c r="L67" s="73"/>
      <c r="M67" s="73"/>
    </row>
    <row r="68" spans="1:13" ht="12.75">
      <c r="A68" s="78"/>
      <c r="B68" s="53"/>
      <c r="C68" s="78"/>
      <c r="D68" s="51"/>
      <c r="E68" s="90"/>
      <c r="F68" s="90"/>
      <c r="G68" s="91"/>
      <c r="H68" s="78"/>
      <c r="I68" s="78"/>
      <c r="J68" s="78"/>
      <c r="K68" s="73"/>
      <c r="L68" s="92"/>
      <c r="M68" s="93"/>
    </row>
    <row r="69" spans="1:2" ht="12.75">
      <c r="A69" s="48" t="s">
        <v>153</v>
      </c>
      <c r="B69" s="50"/>
    </row>
    <row r="70" spans="1:15" ht="12.75">
      <c r="A70" s="48"/>
      <c r="B70" s="50"/>
      <c r="G70" s="151"/>
      <c r="H70" s="152"/>
      <c r="I70" s="152"/>
      <c r="J70" s="152"/>
      <c r="K70" s="152"/>
      <c r="L70" s="152"/>
      <c r="M70" s="184"/>
      <c r="N70" s="184"/>
      <c r="O70" s="184"/>
    </row>
    <row r="71" spans="1:16" ht="42.75" customHeight="1">
      <c r="A71" s="189" t="s">
        <v>6</v>
      </c>
      <c r="B71" s="167" t="s">
        <v>19</v>
      </c>
      <c r="C71" s="167"/>
      <c r="D71" s="167"/>
      <c r="E71" s="167"/>
      <c r="F71" s="167"/>
      <c r="G71" s="155" t="s">
        <v>20</v>
      </c>
      <c r="H71" s="213" t="s">
        <v>21</v>
      </c>
      <c r="I71" s="213"/>
      <c r="J71" s="213"/>
      <c r="K71" s="213"/>
      <c r="L71" s="96"/>
      <c r="M71" s="96"/>
      <c r="N71" s="45"/>
      <c r="O71" s="96"/>
      <c r="P71" s="96"/>
    </row>
    <row r="72" spans="1:16" ht="42.75" customHeight="1">
      <c r="A72" s="189"/>
      <c r="B72" s="167"/>
      <c r="C72" s="167"/>
      <c r="D72" s="167"/>
      <c r="E72" s="167"/>
      <c r="F72" s="167"/>
      <c r="G72" s="158"/>
      <c r="H72" s="43" t="s">
        <v>154</v>
      </c>
      <c r="I72" s="61" t="s">
        <v>155</v>
      </c>
      <c r="J72" s="61" t="s">
        <v>156</v>
      </c>
      <c r="K72" s="61" t="s">
        <v>157</v>
      </c>
      <c r="L72" s="96"/>
      <c r="M72" s="96"/>
      <c r="N72" s="45"/>
      <c r="O72" s="96"/>
      <c r="P72" s="96"/>
    </row>
    <row r="73" spans="1:16" ht="27.75" customHeight="1">
      <c r="A73" s="189"/>
      <c r="B73" s="167"/>
      <c r="C73" s="167"/>
      <c r="D73" s="167"/>
      <c r="E73" s="167"/>
      <c r="F73" s="167"/>
      <c r="G73" s="161"/>
      <c r="H73" s="43" t="s">
        <v>116</v>
      </c>
      <c r="I73" s="43" t="s">
        <v>118</v>
      </c>
      <c r="J73" s="43" t="s">
        <v>119</v>
      </c>
      <c r="K73" s="43" t="s">
        <v>257</v>
      </c>
      <c r="L73" s="96"/>
      <c r="M73" s="96"/>
      <c r="N73" s="96"/>
      <c r="O73" s="96"/>
      <c r="P73" s="96"/>
    </row>
    <row r="74" spans="1:16" ht="16.5" customHeight="1">
      <c r="A74" s="40">
        <v>1</v>
      </c>
      <c r="B74" s="140">
        <v>2</v>
      </c>
      <c r="C74" s="140"/>
      <c r="D74" s="140"/>
      <c r="E74" s="140"/>
      <c r="F74" s="140"/>
      <c r="G74" s="71">
        <v>3</v>
      </c>
      <c r="H74" s="63">
        <v>5</v>
      </c>
      <c r="I74" s="63">
        <v>6</v>
      </c>
      <c r="J74" s="63">
        <v>7</v>
      </c>
      <c r="K74" s="63">
        <v>7</v>
      </c>
      <c r="L74" s="97"/>
      <c r="M74" s="95"/>
      <c r="N74" s="73"/>
      <c r="O74" s="141"/>
      <c r="P74" s="141"/>
    </row>
    <row r="75" spans="1:16" ht="36.75" customHeight="1">
      <c r="A75" s="40">
        <v>1</v>
      </c>
      <c r="B75" s="181" t="s">
        <v>237</v>
      </c>
      <c r="C75" s="181"/>
      <c r="D75" s="181"/>
      <c r="E75" s="181"/>
      <c r="F75" s="181"/>
      <c r="G75" s="17" t="s">
        <v>22</v>
      </c>
      <c r="H75" s="63">
        <f>H76+H77+H78+H79</f>
        <v>158</v>
      </c>
      <c r="I75" s="63">
        <v>158</v>
      </c>
      <c r="J75" s="63">
        <v>158</v>
      </c>
      <c r="K75" s="63">
        <v>158</v>
      </c>
      <c r="L75" s="97"/>
      <c r="M75" s="78"/>
      <c r="N75" s="98"/>
      <c r="O75" s="51"/>
      <c r="P75" s="51"/>
    </row>
    <row r="76" spans="1:16" ht="12.75">
      <c r="A76" s="40"/>
      <c r="B76" s="196" t="s">
        <v>201</v>
      </c>
      <c r="C76" s="196"/>
      <c r="D76" s="196"/>
      <c r="E76" s="196"/>
      <c r="F76" s="196"/>
      <c r="G76" s="17" t="s">
        <v>22</v>
      </c>
      <c r="H76" s="63">
        <v>15</v>
      </c>
      <c r="I76" s="63">
        <v>15</v>
      </c>
      <c r="J76" s="63">
        <v>15</v>
      </c>
      <c r="K76" s="63">
        <v>15</v>
      </c>
      <c r="L76" s="91"/>
      <c r="M76" s="99"/>
      <c r="N76" s="100"/>
      <c r="O76" s="51"/>
      <c r="P76" s="51"/>
    </row>
    <row r="77" spans="1:16" ht="12.75">
      <c r="A77" s="214"/>
      <c r="B77" s="196" t="s">
        <v>142</v>
      </c>
      <c r="C77" s="196"/>
      <c r="D77" s="196"/>
      <c r="E77" s="196"/>
      <c r="F77" s="196"/>
      <c r="G77" s="17" t="s">
        <v>22</v>
      </c>
      <c r="H77" s="63">
        <v>67</v>
      </c>
      <c r="I77" s="63">
        <v>67</v>
      </c>
      <c r="J77" s="63">
        <v>67</v>
      </c>
      <c r="K77" s="63">
        <v>67</v>
      </c>
      <c r="L77" s="91"/>
      <c r="M77" s="99"/>
      <c r="N77" s="100"/>
      <c r="O77" s="51"/>
      <c r="P77" s="51"/>
    </row>
    <row r="78" spans="1:16" ht="12.75">
      <c r="A78" s="214"/>
      <c r="B78" s="196" t="s">
        <v>144</v>
      </c>
      <c r="C78" s="196"/>
      <c r="D78" s="196"/>
      <c r="E78" s="196"/>
      <c r="F78" s="196"/>
      <c r="G78" s="17" t="s">
        <v>22</v>
      </c>
      <c r="H78" s="63">
        <v>62</v>
      </c>
      <c r="I78" s="63">
        <v>63</v>
      </c>
      <c r="J78" s="63">
        <v>63</v>
      </c>
      <c r="K78" s="63">
        <v>63</v>
      </c>
      <c r="L78" s="91"/>
      <c r="M78" s="99"/>
      <c r="N78" s="100"/>
      <c r="O78" s="51"/>
      <c r="P78" s="51"/>
    </row>
    <row r="79" spans="1:16" ht="20.25" customHeight="1">
      <c r="A79" s="214"/>
      <c r="B79" s="196" t="s">
        <v>143</v>
      </c>
      <c r="C79" s="196"/>
      <c r="D79" s="196"/>
      <c r="E79" s="196"/>
      <c r="F79" s="196"/>
      <c r="G79" s="17" t="s">
        <v>22</v>
      </c>
      <c r="H79" s="63">
        <v>14</v>
      </c>
      <c r="I79" s="63">
        <v>13</v>
      </c>
      <c r="J79" s="63">
        <v>13</v>
      </c>
      <c r="K79" s="63">
        <v>13</v>
      </c>
      <c r="L79" s="97"/>
      <c r="M79" s="99"/>
      <c r="N79" s="100"/>
      <c r="O79" s="51"/>
      <c r="P79" s="51"/>
    </row>
    <row r="80" spans="1:16" ht="47.25" customHeight="1">
      <c r="A80" s="18" t="s">
        <v>159</v>
      </c>
      <c r="B80" s="182" t="s">
        <v>160</v>
      </c>
      <c r="C80" s="182"/>
      <c r="D80" s="182"/>
      <c r="E80" s="182"/>
      <c r="F80" s="182"/>
      <c r="G80" s="17" t="s">
        <v>22</v>
      </c>
      <c r="H80" s="63">
        <v>114</v>
      </c>
      <c r="I80" s="63">
        <v>125</v>
      </c>
      <c r="J80" s="63">
        <v>125</v>
      </c>
      <c r="K80" s="63">
        <v>125</v>
      </c>
      <c r="L80" s="97"/>
      <c r="M80" s="99"/>
      <c r="N80" s="99"/>
      <c r="O80" s="51"/>
      <c r="P80" s="51"/>
    </row>
    <row r="81" spans="1:16" ht="17.25" customHeight="1">
      <c r="A81" s="19"/>
      <c r="B81" s="20"/>
      <c r="C81" s="20"/>
      <c r="D81" s="20"/>
      <c r="E81" s="20"/>
      <c r="F81" s="20"/>
      <c r="G81" s="21"/>
      <c r="H81" s="73"/>
      <c r="I81" s="73"/>
      <c r="J81" s="73"/>
      <c r="K81" s="97"/>
      <c r="L81" s="97"/>
      <c r="M81" s="99"/>
      <c r="N81" s="99"/>
      <c r="O81" s="51"/>
      <c r="P81" s="51"/>
    </row>
    <row r="82" spans="1:2" ht="12.75">
      <c r="A82" s="48" t="s">
        <v>27</v>
      </c>
      <c r="B82" s="50"/>
    </row>
    <row r="83" spans="1:2" ht="12.75">
      <c r="A83" s="48" t="s">
        <v>28</v>
      </c>
      <c r="B83" s="48" t="s">
        <v>29</v>
      </c>
    </row>
    <row r="84" spans="1:12" ht="18" customHeight="1">
      <c r="A84" s="50" t="s">
        <v>30</v>
      </c>
      <c r="B84" s="183" t="s">
        <v>83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1:12" ht="14.25" customHeight="1">
      <c r="A85" s="50" t="s">
        <v>14</v>
      </c>
      <c r="B85" s="142" t="s">
        <v>84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ht="35.25" customHeight="1">
      <c r="A86" s="50" t="s">
        <v>31</v>
      </c>
      <c r="B86" s="142" t="s">
        <v>85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</row>
    <row r="87" spans="1:12" ht="26.25" customHeight="1">
      <c r="A87" s="50" t="s">
        <v>32</v>
      </c>
      <c r="B87" s="142" t="s">
        <v>86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</row>
    <row r="88" spans="1:2" ht="12.75">
      <c r="A88" s="127">
        <v>5</v>
      </c>
      <c r="B88" s="50" t="s">
        <v>255</v>
      </c>
    </row>
    <row r="89" spans="1:2" ht="16.5" customHeight="1">
      <c r="A89" s="127">
        <v>6</v>
      </c>
      <c r="B89" s="37" t="s">
        <v>58</v>
      </c>
    </row>
    <row r="90" spans="1:2" ht="16.5" customHeight="1">
      <c r="A90" s="127">
        <v>7</v>
      </c>
      <c r="B90" s="37" t="s">
        <v>258</v>
      </c>
    </row>
    <row r="91" spans="1:11" ht="16.5" customHeight="1">
      <c r="A91" s="102" t="s">
        <v>33</v>
      </c>
      <c r="B91" s="216" t="s">
        <v>34</v>
      </c>
      <c r="C91" s="216"/>
      <c r="D91" s="216"/>
      <c r="E91" s="216"/>
      <c r="F91" s="216"/>
      <c r="G91" s="101"/>
      <c r="H91" s="101"/>
      <c r="I91" s="101"/>
      <c r="J91" s="101"/>
      <c r="K91" s="101"/>
    </row>
    <row r="92" spans="1:11" ht="33.75" customHeight="1">
      <c r="A92" s="142" t="s">
        <v>259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1:11" ht="16.5" customHeight="1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</row>
    <row r="94" spans="1:15" ht="12.75">
      <c r="A94" s="22" t="s">
        <v>35</v>
      </c>
      <c r="B94" s="23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6.5" customHeight="1">
      <c r="A95" s="193" t="s">
        <v>260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25"/>
    </row>
    <row r="96" spans="1:15" ht="16.5" customHeight="1">
      <c r="A96" s="193" t="s">
        <v>36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25"/>
    </row>
    <row r="97" spans="1:15" ht="16.5" customHeight="1">
      <c r="A97" s="193" t="s">
        <v>37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</row>
    <row r="98" spans="1:2" ht="12" customHeight="1">
      <c r="A98" s="48"/>
      <c r="B98" s="50"/>
    </row>
    <row r="99" spans="1:2" ht="12.75" hidden="1">
      <c r="A99" s="48" t="s">
        <v>38</v>
      </c>
      <c r="B99" s="50"/>
    </row>
    <row r="100" spans="1:2" ht="12.75" hidden="1">
      <c r="A100" s="48"/>
      <c r="B100" s="50"/>
    </row>
    <row r="101" spans="1:11" ht="15" customHeight="1" hidden="1">
      <c r="A101" s="142" t="s">
        <v>39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2" ht="12.75" hidden="1">
      <c r="A102" s="103"/>
      <c r="B102" s="50"/>
    </row>
    <row r="103" spans="1:2" ht="12.75">
      <c r="A103" s="48" t="s">
        <v>40</v>
      </c>
      <c r="B103" s="50"/>
    </row>
    <row r="104" spans="1:2" ht="12.75">
      <c r="A104" s="48"/>
      <c r="B104" s="50"/>
    </row>
    <row r="105" spans="1:13" ht="41.25" customHeight="1">
      <c r="A105" s="104" t="s">
        <v>6</v>
      </c>
      <c r="B105" s="40" t="s">
        <v>41</v>
      </c>
      <c r="C105" s="189" t="s">
        <v>42</v>
      </c>
      <c r="D105" s="189"/>
      <c r="E105" s="189"/>
      <c r="F105" s="189"/>
      <c r="G105" s="189"/>
      <c r="H105" s="190"/>
      <c r="I105" s="153" t="s">
        <v>161</v>
      </c>
      <c r="J105" s="153"/>
      <c r="K105" s="165"/>
      <c r="L105" s="165"/>
      <c r="M105" s="165"/>
    </row>
    <row r="106" spans="1:13" ht="12.75">
      <c r="A106" s="70">
        <v>1</v>
      </c>
      <c r="B106" s="70">
        <v>2</v>
      </c>
      <c r="C106" s="140">
        <v>3</v>
      </c>
      <c r="D106" s="140"/>
      <c r="E106" s="140"/>
      <c r="F106" s="140"/>
      <c r="G106" s="140"/>
      <c r="H106" s="166"/>
      <c r="I106" s="187">
        <v>4</v>
      </c>
      <c r="J106" s="187"/>
      <c r="K106" s="152"/>
      <c r="L106" s="152"/>
      <c r="M106" s="152"/>
    </row>
    <row r="107" spans="1:13" ht="16.5" customHeight="1">
      <c r="A107" s="40">
        <v>1</v>
      </c>
      <c r="B107" s="41" t="s">
        <v>43</v>
      </c>
      <c r="C107" s="167" t="s">
        <v>44</v>
      </c>
      <c r="D107" s="167"/>
      <c r="E107" s="167"/>
      <c r="F107" s="167"/>
      <c r="G107" s="167"/>
      <c r="H107" s="135"/>
      <c r="I107" s="199" t="s">
        <v>178</v>
      </c>
      <c r="J107" s="200"/>
      <c r="K107" s="159"/>
      <c r="L107" s="159"/>
      <c r="M107" s="159"/>
    </row>
    <row r="108" spans="1:13" ht="16.5" customHeight="1">
      <c r="A108" s="40">
        <v>2</v>
      </c>
      <c r="B108" s="41" t="s">
        <v>45</v>
      </c>
      <c r="C108" s="167"/>
      <c r="D108" s="167"/>
      <c r="E108" s="167"/>
      <c r="F108" s="167"/>
      <c r="G108" s="167"/>
      <c r="H108" s="135"/>
      <c r="I108" s="153" t="s">
        <v>166</v>
      </c>
      <c r="J108" s="153"/>
      <c r="K108" s="159"/>
      <c r="L108" s="159"/>
      <c r="M108" s="159"/>
    </row>
    <row r="109" spans="1:13" ht="32.25" customHeight="1">
      <c r="A109" s="40">
        <v>3</v>
      </c>
      <c r="B109" s="41" t="s">
        <v>46</v>
      </c>
      <c r="C109" s="167" t="s">
        <v>59</v>
      </c>
      <c r="D109" s="167"/>
      <c r="E109" s="167"/>
      <c r="F109" s="167"/>
      <c r="G109" s="167"/>
      <c r="H109" s="135"/>
      <c r="I109" s="153" t="s">
        <v>165</v>
      </c>
      <c r="J109" s="153"/>
      <c r="K109" s="159"/>
      <c r="L109" s="159"/>
      <c r="M109" s="159"/>
    </row>
    <row r="110" spans="1:13" ht="38.25" customHeight="1">
      <c r="A110" s="40">
        <v>4</v>
      </c>
      <c r="B110" s="41" t="s">
        <v>47</v>
      </c>
      <c r="C110" s="167" t="s">
        <v>48</v>
      </c>
      <c r="D110" s="167"/>
      <c r="E110" s="167"/>
      <c r="F110" s="167"/>
      <c r="G110" s="167"/>
      <c r="H110" s="135"/>
      <c r="I110" s="153" t="s">
        <v>179</v>
      </c>
      <c r="J110" s="153"/>
      <c r="K110" s="159"/>
      <c r="L110" s="159"/>
      <c r="M110" s="159"/>
    </row>
    <row r="111" spans="1:2" ht="12.75">
      <c r="A111" s="103"/>
      <c r="B111" s="50"/>
    </row>
    <row r="112" spans="1:2" ht="12.75">
      <c r="A112" s="48" t="s">
        <v>74</v>
      </c>
      <c r="B112" s="50"/>
    </row>
    <row r="113" spans="1:2" ht="12.75">
      <c r="A113" s="48"/>
      <c r="B113" s="50"/>
    </row>
    <row r="114" spans="1:2" ht="12.75">
      <c r="A114" s="50" t="s">
        <v>49</v>
      </c>
      <c r="B114" s="50"/>
    </row>
    <row r="115" spans="1:7" ht="16.5" customHeight="1" hidden="1">
      <c r="A115" s="185"/>
      <c r="B115" s="185"/>
      <c r="C115" s="185"/>
      <c r="D115" s="185"/>
      <c r="E115" s="185"/>
      <c r="F115" s="185"/>
      <c r="G115" s="185"/>
    </row>
    <row r="116" spans="1:10" ht="16.5" customHeight="1" hidden="1">
      <c r="A116" s="185"/>
      <c r="B116" s="185"/>
      <c r="C116" s="185"/>
      <c r="D116" s="185"/>
      <c r="E116" s="185"/>
      <c r="F116" s="185"/>
      <c r="G116" s="185"/>
      <c r="H116" s="185"/>
      <c r="I116" s="105"/>
      <c r="J116" s="105"/>
    </row>
    <row r="117" spans="1:10" ht="12.75">
      <c r="A117" s="185" t="s">
        <v>50</v>
      </c>
      <c r="B117" s="185"/>
      <c r="C117" s="185"/>
      <c r="D117" s="185"/>
      <c r="E117" s="185"/>
      <c r="F117" s="185"/>
      <c r="G117" s="185"/>
      <c r="H117" s="185"/>
      <c r="I117" s="105"/>
      <c r="J117" s="105"/>
    </row>
    <row r="118" spans="1:2" ht="12.75">
      <c r="A118" s="103"/>
      <c r="B118" s="106" t="s">
        <v>66</v>
      </c>
    </row>
    <row r="119" spans="1:2" ht="12.75">
      <c r="A119" s="103"/>
      <c r="B119" s="106" t="s">
        <v>67</v>
      </c>
    </row>
    <row r="120" spans="1:7" ht="12.75">
      <c r="A120" s="48" t="s">
        <v>75</v>
      </c>
      <c r="B120" s="107"/>
      <c r="C120" s="49"/>
      <c r="D120" s="49"/>
      <c r="E120" s="49"/>
      <c r="F120" s="49"/>
      <c r="G120" s="49"/>
    </row>
    <row r="121" spans="1:2" ht="12.75">
      <c r="A121" s="103"/>
      <c r="B121" s="106"/>
    </row>
    <row r="122" spans="1:5" ht="12.75">
      <c r="A122" s="48" t="s">
        <v>76</v>
      </c>
      <c r="B122" s="107" t="s">
        <v>77</v>
      </c>
      <c r="C122" s="49"/>
      <c r="D122" s="49"/>
      <c r="E122" s="49"/>
    </row>
    <row r="123" spans="1:2" ht="12.75">
      <c r="A123" s="103"/>
      <c r="B123" s="106" t="s">
        <v>261</v>
      </c>
    </row>
    <row r="124" spans="1:2" ht="12.75">
      <c r="A124" s="48" t="s">
        <v>78</v>
      </c>
      <c r="B124" s="106"/>
    </row>
    <row r="125" spans="1:2" ht="12.75">
      <c r="A125" s="48"/>
      <c r="B125" s="106" t="s">
        <v>262</v>
      </c>
    </row>
    <row r="126" spans="1:2" ht="12.75">
      <c r="A126" s="48" t="s">
        <v>79</v>
      </c>
      <c r="B126" s="106" t="s">
        <v>80</v>
      </c>
    </row>
    <row r="127" spans="1:2" ht="12.75">
      <c r="A127" s="48"/>
      <c r="B127" s="106"/>
    </row>
    <row r="128" spans="1:4" ht="23.25" customHeight="1">
      <c r="A128" s="104" t="s">
        <v>6</v>
      </c>
      <c r="B128" s="108" t="s">
        <v>81</v>
      </c>
      <c r="C128" s="191" t="s">
        <v>162</v>
      </c>
      <c r="D128" s="192"/>
    </row>
    <row r="129" spans="1:4" ht="12.75">
      <c r="A129" s="109"/>
      <c r="B129" s="108"/>
      <c r="C129" s="194"/>
      <c r="D129" s="195"/>
    </row>
    <row r="130" spans="1:2" ht="12.75">
      <c r="A130" s="48" t="s">
        <v>51</v>
      </c>
      <c r="B130" s="50"/>
    </row>
    <row r="131" spans="1:13" ht="31.5" customHeight="1">
      <c r="A131" s="177" t="s">
        <v>263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36"/>
    </row>
    <row r="132" spans="1:13" ht="12.75">
      <c r="A132" s="176" t="s">
        <v>72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</row>
    <row r="133" spans="1:13" ht="34.5" customHeight="1">
      <c r="A133" s="177" t="s">
        <v>264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42"/>
      <c r="M133" s="142"/>
    </row>
    <row r="134" spans="1:13" ht="34.5" customHeight="1">
      <c r="A134" s="177" t="s">
        <v>265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36"/>
    </row>
    <row r="135" spans="1:13" ht="12.75" customHeight="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35"/>
    </row>
    <row r="136" spans="1:14" ht="21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110"/>
    </row>
    <row r="137" spans="1:11" ht="65.25" customHeight="1">
      <c r="A137" s="40" t="s">
        <v>52</v>
      </c>
      <c r="B137" s="140" t="s">
        <v>53</v>
      </c>
      <c r="C137" s="140"/>
      <c r="D137" s="140"/>
      <c r="E137" s="140"/>
      <c r="F137" s="140"/>
      <c r="G137" s="166" t="s">
        <v>54</v>
      </c>
      <c r="H137" s="186"/>
      <c r="I137" s="186"/>
      <c r="J137" s="191" t="s">
        <v>163</v>
      </c>
      <c r="K137" s="192"/>
    </row>
    <row r="138" spans="1:11" ht="12.75">
      <c r="A138" s="40">
        <v>1</v>
      </c>
      <c r="B138" s="140">
        <v>2</v>
      </c>
      <c r="C138" s="140"/>
      <c r="D138" s="140"/>
      <c r="E138" s="140"/>
      <c r="F138" s="140"/>
      <c r="G138" s="166">
        <v>3</v>
      </c>
      <c r="H138" s="186"/>
      <c r="I138" s="186"/>
      <c r="J138" s="187">
        <v>4</v>
      </c>
      <c r="K138" s="187"/>
    </row>
    <row r="139" spans="1:11" ht="28.5" customHeight="1">
      <c r="A139" s="40">
        <v>1</v>
      </c>
      <c r="B139" s="154" t="s">
        <v>167</v>
      </c>
      <c r="C139" s="154"/>
      <c r="D139" s="154"/>
      <c r="E139" s="154"/>
      <c r="F139" s="154"/>
      <c r="G139" s="197" t="s">
        <v>168</v>
      </c>
      <c r="H139" s="198"/>
      <c r="I139" s="198"/>
      <c r="J139" s="199" t="s">
        <v>262</v>
      </c>
      <c r="K139" s="200"/>
    </row>
    <row r="140" spans="1:11" ht="21" customHeight="1">
      <c r="A140" s="40">
        <v>2</v>
      </c>
      <c r="B140" s="154" t="s">
        <v>169</v>
      </c>
      <c r="C140" s="154"/>
      <c r="D140" s="154"/>
      <c r="E140" s="154"/>
      <c r="F140" s="154"/>
      <c r="G140" s="155" t="s">
        <v>181</v>
      </c>
      <c r="H140" s="156"/>
      <c r="I140" s="157"/>
      <c r="J140" s="201"/>
      <c r="K140" s="160"/>
    </row>
    <row r="141" spans="1:11" ht="33" customHeight="1">
      <c r="A141" s="40">
        <v>3</v>
      </c>
      <c r="B141" s="154" t="s">
        <v>170</v>
      </c>
      <c r="C141" s="154"/>
      <c r="D141" s="154"/>
      <c r="E141" s="154"/>
      <c r="F141" s="154"/>
      <c r="G141" s="158"/>
      <c r="H141" s="159"/>
      <c r="I141" s="160"/>
      <c r="J141" s="201"/>
      <c r="K141" s="160"/>
    </row>
    <row r="142" spans="1:11" ht="35.25" customHeight="1">
      <c r="A142" s="40">
        <v>4</v>
      </c>
      <c r="B142" s="204" t="s">
        <v>180</v>
      </c>
      <c r="C142" s="204"/>
      <c r="D142" s="204"/>
      <c r="E142" s="204"/>
      <c r="F142" s="204"/>
      <c r="G142" s="161"/>
      <c r="H142" s="162"/>
      <c r="I142" s="163"/>
      <c r="J142" s="202"/>
      <c r="K142" s="203"/>
    </row>
    <row r="143" spans="1:11" ht="10.5" customHeight="1">
      <c r="A143" s="78"/>
      <c r="B143" s="105"/>
      <c r="C143" s="105"/>
      <c r="D143" s="105"/>
      <c r="E143" s="105"/>
      <c r="F143" s="105"/>
      <c r="G143" s="95"/>
      <c r="H143" s="95"/>
      <c r="I143" s="95"/>
      <c r="J143" s="95"/>
      <c r="K143" s="95"/>
    </row>
    <row r="144" spans="1:2" ht="12.75">
      <c r="A144" s="112"/>
      <c r="B144" s="50"/>
    </row>
    <row r="145" spans="1:2" ht="12.75">
      <c r="A145" s="48" t="s">
        <v>276</v>
      </c>
      <c r="B145" s="50"/>
    </row>
    <row r="146" ht="12.75">
      <c r="B146" s="50"/>
    </row>
    <row r="147" spans="1:2" ht="12.75">
      <c r="A147" s="48" t="s">
        <v>55</v>
      </c>
      <c r="B147" s="50"/>
    </row>
    <row r="148" spans="1:16" ht="73.5" customHeight="1">
      <c r="A148" s="113" t="s">
        <v>6</v>
      </c>
      <c r="B148" s="43" t="s">
        <v>7</v>
      </c>
      <c r="C148" s="85" t="s">
        <v>20</v>
      </c>
      <c r="D148" s="43" t="s">
        <v>164</v>
      </c>
      <c r="E148" s="153" t="s">
        <v>60</v>
      </c>
      <c r="F148" s="153"/>
      <c r="G148" s="153" t="s">
        <v>56</v>
      </c>
      <c r="H148" s="153"/>
      <c r="I148" s="153"/>
      <c r="J148" s="153" t="s">
        <v>57</v>
      </c>
      <c r="K148" s="153"/>
      <c r="L148" s="141"/>
      <c r="M148" s="141"/>
      <c r="N148" s="51"/>
      <c r="O148" s="159"/>
      <c r="P148" s="159"/>
    </row>
    <row r="149" spans="1:16" ht="16.5" customHeight="1">
      <c r="A149" s="83">
        <v>1</v>
      </c>
      <c r="B149" s="44">
        <v>2</v>
      </c>
      <c r="C149" s="111">
        <v>3</v>
      </c>
      <c r="D149" s="44">
        <v>4</v>
      </c>
      <c r="E149" s="153">
        <v>5</v>
      </c>
      <c r="F149" s="153"/>
      <c r="G149" s="153">
        <v>6</v>
      </c>
      <c r="H149" s="153"/>
      <c r="I149" s="153"/>
      <c r="J149" s="153">
        <v>7</v>
      </c>
      <c r="K149" s="153"/>
      <c r="L149" s="152"/>
      <c r="M149" s="152"/>
      <c r="N149" s="93"/>
      <c r="O149" s="152"/>
      <c r="P149" s="152"/>
    </row>
    <row r="150" spans="1:16" ht="16.5" customHeight="1">
      <c r="A150" s="83">
        <v>1</v>
      </c>
      <c r="B150" s="114" t="s">
        <v>68</v>
      </c>
      <c r="C150" s="79"/>
      <c r="D150" s="44"/>
      <c r="E150" s="153"/>
      <c r="F150" s="153"/>
      <c r="G150" s="153"/>
      <c r="H150" s="153"/>
      <c r="I150" s="153"/>
      <c r="J150" s="153"/>
      <c r="K150" s="153"/>
      <c r="L150" s="95"/>
      <c r="M150" s="95"/>
      <c r="N150" s="93"/>
      <c r="O150" s="95"/>
      <c r="P150" s="95"/>
    </row>
    <row r="151" spans="1:16" ht="16.5" customHeight="1">
      <c r="A151" s="115" t="s">
        <v>202</v>
      </c>
      <c r="B151" s="39" t="s">
        <v>184</v>
      </c>
      <c r="C151" s="40" t="s">
        <v>95</v>
      </c>
      <c r="D151" s="84">
        <v>15</v>
      </c>
      <c r="E151" s="153">
        <v>15</v>
      </c>
      <c r="F151" s="153"/>
      <c r="G151" s="153"/>
      <c r="H151" s="153"/>
      <c r="I151" s="153"/>
      <c r="J151" s="168" t="s">
        <v>278</v>
      </c>
      <c r="K151" s="168"/>
      <c r="L151" s="95"/>
      <c r="M151" s="95"/>
      <c r="N151" s="93"/>
      <c r="O151" s="95"/>
      <c r="P151" s="95"/>
    </row>
    <row r="152" spans="1:16" ht="49.5" customHeight="1">
      <c r="A152" s="115" t="s">
        <v>203</v>
      </c>
      <c r="B152" s="39" t="s">
        <v>186</v>
      </c>
      <c r="C152" s="40" t="s">
        <v>12</v>
      </c>
      <c r="D152" s="43">
        <v>63.71</v>
      </c>
      <c r="E152" s="153">
        <v>86.67</v>
      </c>
      <c r="F152" s="153"/>
      <c r="G152" s="153"/>
      <c r="H152" s="153"/>
      <c r="I152" s="153"/>
      <c r="J152" s="168" t="s">
        <v>268</v>
      </c>
      <c r="K152" s="168"/>
      <c r="L152" s="95"/>
      <c r="M152" s="95"/>
      <c r="N152" s="93"/>
      <c r="O152" s="95"/>
      <c r="P152" s="95"/>
    </row>
    <row r="153" spans="1:16" ht="16.5" customHeight="1">
      <c r="A153" s="115" t="s">
        <v>204</v>
      </c>
      <c r="B153" s="39" t="s">
        <v>188</v>
      </c>
      <c r="C153" s="40" t="s">
        <v>12</v>
      </c>
      <c r="D153" s="84">
        <v>0</v>
      </c>
      <c r="E153" s="153">
        <v>0</v>
      </c>
      <c r="F153" s="153"/>
      <c r="G153" s="153"/>
      <c r="H153" s="153"/>
      <c r="I153" s="153"/>
      <c r="J153" s="168" t="s">
        <v>271</v>
      </c>
      <c r="K153" s="168"/>
      <c r="L153" s="95"/>
      <c r="M153" s="95"/>
      <c r="N153" s="93"/>
      <c r="O153" s="95"/>
      <c r="P153" s="95"/>
    </row>
    <row r="154" spans="1:16" ht="55.5" customHeight="1">
      <c r="A154" s="115" t="s">
        <v>205</v>
      </c>
      <c r="B154" s="41" t="s">
        <v>189</v>
      </c>
      <c r="C154" s="40" t="s">
        <v>12</v>
      </c>
      <c r="D154" s="43">
        <v>3</v>
      </c>
      <c r="E154" s="153">
        <v>3</v>
      </c>
      <c r="F154" s="153"/>
      <c r="G154" s="153"/>
      <c r="H154" s="153"/>
      <c r="I154" s="153"/>
      <c r="J154" s="168" t="s">
        <v>277</v>
      </c>
      <c r="K154" s="168"/>
      <c r="L154" s="95"/>
      <c r="M154" s="95"/>
      <c r="N154" s="93"/>
      <c r="O154" s="95"/>
      <c r="P154" s="95"/>
    </row>
    <row r="155" spans="1:16" ht="16.5" customHeight="1">
      <c r="A155" s="115" t="s">
        <v>206</v>
      </c>
      <c r="B155" s="41" t="s">
        <v>191</v>
      </c>
      <c r="C155" s="40" t="s">
        <v>12</v>
      </c>
      <c r="D155" s="84">
        <v>0</v>
      </c>
      <c r="E155" s="153">
        <v>0</v>
      </c>
      <c r="F155" s="153"/>
      <c r="G155" s="153"/>
      <c r="H155" s="153"/>
      <c r="I155" s="153"/>
      <c r="J155" s="168" t="s">
        <v>268</v>
      </c>
      <c r="K155" s="168"/>
      <c r="L155" s="95"/>
      <c r="M155" s="95"/>
      <c r="N155" s="93"/>
      <c r="O155" s="95"/>
      <c r="P155" s="95"/>
    </row>
    <row r="156" spans="1:16" ht="45.75" customHeight="1">
      <c r="A156" s="115" t="s">
        <v>207</v>
      </c>
      <c r="B156" s="41" t="s">
        <v>193</v>
      </c>
      <c r="C156" s="40" t="s">
        <v>12</v>
      </c>
      <c r="D156" s="80" t="s">
        <v>250</v>
      </c>
      <c r="E156" s="217">
        <v>1</v>
      </c>
      <c r="F156" s="153"/>
      <c r="G156" s="153"/>
      <c r="H156" s="153"/>
      <c r="I156" s="153"/>
      <c r="J156" s="168" t="s">
        <v>267</v>
      </c>
      <c r="K156" s="168"/>
      <c r="L156" s="95"/>
      <c r="M156" s="95"/>
      <c r="N156" s="93"/>
      <c r="O156" s="95"/>
      <c r="P156" s="95"/>
    </row>
    <row r="157" spans="1:16" ht="26.25" customHeight="1">
      <c r="A157" s="115" t="s">
        <v>208</v>
      </c>
      <c r="B157" s="41" t="s">
        <v>194</v>
      </c>
      <c r="C157" s="40" t="s">
        <v>12</v>
      </c>
      <c r="D157" s="84">
        <v>0</v>
      </c>
      <c r="E157" s="153">
        <v>0</v>
      </c>
      <c r="F157" s="153"/>
      <c r="G157" s="153"/>
      <c r="H157" s="153"/>
      <c r="I157" s="153"/>
      <c r="J157" s="153" t="s">
        <v>272</v>
      </c>
      <c r="K157" s="153"/>
      <c r="L157" s="95"/>
      <c r="M157" s="95"/>
      <c r="N157" s="93"/>
      <c r="O157" s="95"/>
      <c r="P157" s="95"/>
    </row>
    <row r="158" spans="1:16" ht="16.5" customHeight="1">
      <c r="A158" s="115" t="s">
        <v>209</v>
      </c>
      <c r="B158" s="41" t="s">
        <v>195</v>
      </c>
      <c r="C158" s="40" t="s">
        <v>12</v>
      </c>
      <c r="D158" s="84">
        <v>100</v>
      </c>
      <c r="E158" s="153">
        <v>100</v>
      </c>
      <c r="F158" s="153"/>
      <c r="G158" s="153"/>
      <c r="H158" s="153"/>
      <c r="I158" s="153"/>
      <c r="J158" s="153" t="s">
        <v>267</v>
      </c>
      <c r="K158" s="153"/>
      <c r="L158" s="95"/>
      <c r="M158" s="95"/>
      <c r="N158" s="93"/>
      <c r="O158" s="95"/>
      <c r="P158" s="95"/>
    </row>
    <row r="159" spans="1:16" ht="39.75" customHeight="1">
      <c r="A159" s="115" t="s">
        <v>210</v>
      </c>
      <c r="B159" s="42" t="s">
        <v>196</v>
      </c>
      <c r="C159" s="129" t="s">
        <v>197</v>
      </c>
      <c r="D159" s="130" t="s">
        <v>151</v>
      </c>
      <c r="E159" s="218" t="s">
        <v>151</v>
      </c>
      <c r="F159" s="218"/>
      <c r="G159" s="218"/>
      <c r="H159" s="218"/>
      <c r="I159" s="218"/>
      <c r="J159" s="218" t="s">
        <v>273</v>
      </c>
      <c r="K159" s="218"/>
      <c r="L159" s="95"/>
      <c r="M159" s="95"/>
      <c r="N159" s="93"/>
      <c r="O159" s="95"/>
      <c r="P159" s="95"/>
    </row>
    <row r="160" spans="1:16" ht="25.5">
      <c r="A160" s="76" t="s">
        <v>211</v>
      </c>
      <c r="B160" s="39" t="s">
        <v>11</v>
      </c>
      <c r="C160" s="40" t="s">
        <v>12</v>
      </c>
      <c r="D160" s="84">
        <v>100</v>
      </c>
      <c r="E160" s="153">
        <v>100</v>
      </c>
      <c r="F160" s="153"/>
      <c r="G160" s="153"/>
      <c r="H160" s="153"/>
      <c r="I160" s="153"/>
      <c r="J160" s="168" t="s">
        <v>267</v>
      </c>
      <c r="K160" s="168"/>
      <c r="L160" s="105"/>
      <c r="M160" s="105"/>
      <c r="N160" s="93"/>
      <c r="O160" s="105"/>
      <c r="P160" s="105"/>
    </row>
    <row r="161" spans="1:16" ht="25.5">
      <c r="A161" s="76" t="s">
        <v>212</v>
      </c>
      <c r="B161" s="39" t="s">
        <v>15</v>
      </c>
      <c r="C161" s="40" t="s">
        <v>12</v>
      </c>
      <c r="D161" s="116">
        <v>100</v>
      </c>
      <c r="E161" s="153">
        <v>100</v>
      </c>
      <c r="F161" s="153"/>
      <c r="G161" s="153"/>
      <c r="H161" s="153"/>
      <c r="I161" s="153"/>
      <c r="J161" s="168" t="s">
        <v>267</v>
      </c>
      <c r="K161" s="168"/>
      <c r="L161" s="105"/>
      <c r="M161" s="105"/>
      <c r="N161" s="93"/>
      <c r="O161" s="105"/>
      <c r="P161" s="105"/>
    </row>
    <row r="162" spans="1:16" ht="25.5">
      <c r="A162" s="76" t="s">
        <v>213</v>
      </c>
      <c r="B162" s="39" t="s">
        <v>117</v>
      </c>
      <c r="C162" s="40" t="s">
        <v>12</v>
      </c>
      <c r="D162" s="116">
        <v>100</v>
      </c>
      <c r="E162" s="153">
        <v>100</v>
      </c>
      <c r="F162" s="153"/>
      <c r="G162" s="153"/>
      <c r="H162" s="153"/>
      <c r="I162" s="153"/>
      <c r="J162" s="168" t="s">
        <v>267</v>
      </c>
      <c r="K162" s="168"/>
      <c r="L162" s="105"/>
      <c r="M162" s="105"/>
      <c r="N162" s="93"/>
      <c r="O162" s="105"/>
      <c r="P162" s="105"/>
    </row>
    <row r="163" spans="1:16" ht="25.5">
      <c r="A163" s="76" t="s">
        <v>214</v>
      </c>
      <c r="B163" s="41" t="s">
        <v>121</v>
      </c>
      <c r="C163" s="40" t="s">
        <v>12</v>
      </c>
      <c r="D163" s="116">
        <v>0</v>
      </c>
      <c r="E163" s="153">
        <v>0</v>
      </c>
      <c r="F163" s="153"/>
      <c r="G163" s="153"/>
      <c r="H163" s="153"/>
      <c r="I163" s="153"/>
      <c r="J163" s="168" t="s">
        <v>267</v>
      </c>
      <c r="K163" s="168"/>
      <c r="L163" s="105"/>
      <c r="M163" s="105"/>
      <c r="N163" s="93"/>
      <c r="O163" s="105"/>
      <c r="P163" s="105"/>
    </row>
    <row r="164" spans="1:16" ht="51">
      <c r="A164" s="76" t="s">
        <v>215</v>
      </c>
      <c r="B164" s="41" t="s">
        <v>134</v>
      </c>
      <c r="C164" s="40" t="s">
        <v>12</v>
      </c>
      <c r="D164" s="43">
        <v>0</v>
      </c>
      <c r="E164" s="153">
        <v>0</v>
      </c>
      <c r="F164" s="153"/>
      <c r="G164" s="153"/>
      <c r="H164" s="153"/>
      <c r="I164" s="153"/>
      <c r="J164" s="168" t="s">
        <v>267</v>
      </c>
      <c r="K164" s="168"/>
      <c r="L164" s="105"/>
      <c r="M164" s="105"/>
      <c r="N164" s="93"/>
      <c r="O164" s="105"/>
      <c r="P164" s="105"/>
    </row>
    <row r="165" spans="1:16" ht="25.5">
      <c r="A165" s="76" t="s">
        <v>216</v>
      </c>
      <c r="B165" s="41" t="s">
        <v>123</v>
      </c>
      <c r="C165" s="40" t="s">
        <v>12</v>
      </c>
      <c r="D165" s="43">
        <v>51</v>
      </c>
      <c r="E165" s="153">
        <v>45</v>
      </c>
      <c r="F165" s="153"/>
      <c r="G165" s="153"/>
      <c r="H165" s="153"/>
      <c r="I165" s="153"/>
      <c r="J165" s="168" t="s">
        <v>267</v>
      </c>
      <c r="K165" s="168"/>
      <c r="L165" s="105"/>
      <c r="M165" s="105"/>
      <c r="N165" s="93"/>
      <c r="O165" s="105"/>
      <c r="P165" s="105"/>
    </row>
    <row r="166" spans="1:16" ht="43.5" customHeight="1">
      <c r="A166" s="76" t="s">
        <v>217</v>
      </c>
      <c r="B166" s="41" t="s">
        <v>171</v>
      </c>
      <c r="C166" s="40" t="s">
        <v>125</v>
      </c>
      <c r="D166" s="80">
        <v>67.52</v>
      </c>
      <c r="E166" s="153">
        <v>58.38</v>
      </c>
      <c r="F166" s="153"/>
      <c r="G166" s="153"/>
      <c r="H166" s="153"/>
      <c r="I166" s="153"/>
      <c r="J166" s="168" t="s">
        <v>268</v>
      </c>
      <c r="K166" s="168"/>
      <c r="L166" s="105"/>
      <c r="M166" s="105"/>
      <c r="N166" s="93"/>
      <c r="O166" s="105"/>
      <c r="P166" s="105"/>
    </row>
    <row r="167" spans="1:16" ht="45.75" customHeight="1">
      <c r="A167" s="76" t="s">
        <v>218</v>
      </c>
      <c r="B167" s="41" t="s">
        <v>173</v>
      </c>
      <c r="C167" s="40" t="s">
        <v>125</v>
      </c>
      <c r="D167" s="80">
        <v>69.37</v>
      </c>
      <c r="E167" s="153">
        <v>69.38</v>
      </c>
      <c r="F167" s="153"/>
      <c r="G167" s="172"/>
      <c r="H167" s="172"/>
      <c r="I167" s="172"/>
      <c r="J167" s="168" t="s">
        <v>268</v>
      </c>
      <c r="K167" s="168"/>
      <c r="L167" s="105"/>
      <c r="M167" s="105"/>
      <c r="N167" s="93"/>
      <c r="O167" s="105"/>
      <c r="P167" s="105"/>
    </row>
    <row r="168" spans="1:16" ht="37.5" customHeight="1">
      <c r="A168" s="76" t="s">
        <v>219</v>
      </c>
      <c r="B168" s="41" t="s">
        <v>128</v>
      </c>
      <c r="C168" s="40" t="s">
        <v>12</v>
      </c>
      <c r="D168" s="128">
        <v>27.6</v>
      </c>
      <c r="E168" s="169">
        <v>11.01</v>
      </c>
      <c r="F168" s="170"/>
      <c r="G168" s="172"/>
      <c r="H168" s="172"/>
      <c r="I168" s="172"/>
      <c r="J168" s="168" t="s">
        <v>268</v>
      </c>
      <c r="K168" s="168"/>
      <c r="L168" s="105"/>
      <c r="M168" s="105"/>
      <c r="N168" s="93"/>
      <c r="O168" s="105"/>
      <c r="P168" s="105"/>
    </row>
    <row r="169" spans="1:16" ht="25.5">
      <c r="A169" s="76" t="s">
        <v>220</v>
      </c>
      <c r="B169" s="41" t="s">
        <v>127</v>
      </c>
      <c r="C169" s="40" t="s">
        <v>12</v>
      </c>
      <c r="D169" s="128">
        <v>64</v>
      </c>
      <c r="E169" s="169">
        <v>33.3</v>
      </c>
      <c r="F169" s="170"/>
      <c r="G169" s="153"/>
      <c r="H169" s="153"/>
      <c r="I169" s="153"/>
      <c r="J169" s="168" t="s">
        <v>268</v>
      </c>
      <c r="K169" s="168"/>
      <c r="L169" s="97"/>
      <c r="M169" s="97"/>
      <c r="N169" s="93"/>
      <c r="O169" s="105"/>
      <c r="P169" s="105"/>
    </row>
    <row r="170" spans="1:16" ht="12.75">
      <c r="A170" s="76" t="s">
        <v>221</v>
      </c>
      <c r="B170" s="41" t="s">
        <v>174</v>
      </c>
      <c r="C170" s="40" t="s">
        <v>125</v>
      </c>
      <c r="D170" s="80">
        <v>42.63</v>
      </c>
      <c r="E170" s="169">
        <v>53.2</v>
      </c>
      <c r="F170" s="170"/>
      <c r="G170" s="153"/>
      <c r="H170" s="153"/>
      <c r="I170" s="153"/>
      <c r="J170" s="168" t="s">
        <v>268</v>
      </c>
      <c r="K170" s="168"/>
      <c r="L170" s="97"/>
      <c r="M170" s="97"/>
      <c r="N170" s="93"/>
      <c r="O170" s="105"/>
      <c r="P170" s="105"/>
    </row>
    <row r="171" spans="1:16" ht="12.75">
      <c r="A171" s="76" t="s">
        <v>222</v>
      </c>
      <c r="B171" s="41" t="s">
        <v>175</v>
      </c>
      <c r="C171" s="40" t="s">
        <v>125</v>
      </c>
      <c r="D171" s="80">
        <v>60.21</v>
      </c>
      <c r="E171" s="169">
        <v>59</v>
      </c>
      <c r="F171" s="170"/>
      <c r="G171" s="153"/>
      <c r="H171" s="153"/>
      <c r="I171" s="153"/>
      <c r="J171" s="168" t="s">
        <v>268</v>
      </c>
      <c r="K171" s="168"/>
      <c r="L171" s="73"/>
      <c r="M171" s="73"/>
      <c r="N171" s="93"/>
      <c r="O171" s="95"/>
      <c r="P171" s="95"/>
    </row>
    <row r="172" spans="1:16" ht="25.5">
      <c r="A172" s="76" t="s">
        <v>223</v>
      </c>
      <c r="B172" s="41" t="s">
        <v>176</v>
      </c>
      <c r="C172" s="40" t="s">
        <v>12</v>
      </c>
      <c r="D172" s="80">
        <v>43.4</v>
      </c>
      <c r="E172" s="169">
        <v>51.1</v>
      </c>
      <c r="F172" s="170"/>
      <c r="G172" s="153"/>
      <c r="H172" s="153"/>
      <c r="I172" s="153"/>
      <c r="J172" s="168" t="s">
        <v>268</v>
      </c>
      <c r="K172" s="168"/>
      <c r="L172" s="73"/>
      <c r="M172" s="73"/>
      <c r="N172" s="93"/>
      <c r="O172" s="95"/>
      <c r="P172" s="95"/>
    </row>
    <row r="173" spans="1:16" ht="12.75">
      <c r="A173" s="76" t="s">
        <v>224</v>
      </c>
      <c r="B173" s="41" t="s">
        <v>177</v>
      </c>
      <c r="C173" s="40" t="s">
        <v>12</v>
      </c>
      <c r="D173" s="80">
        <v>99.86</v>
      </c>
      <c r="E173" s="169">
        <v>100</v>
      </c>
      <c r="F173" s="170"/>
      <c r="G173" s="153"/>
      <c r="H173" s="153"/>
      <c r="I173" s="153"/>
      <c r="J173" s="168" t="s">
        <v>268</v>
      </c>
      <c r="K173" s="168"/>
      <c r="L173" s="73"/>
      <c r="M173" s="73"/>
      <c r="N173" s="93"/>
      <c r="O173" s="95"/>
      <c r="P173" s="95"/>
    </row>
    <row r="174" spans="1:16" ht="25.5">
      <c r="A174" s="76" t="s">
        <v>225</v>
      </c>
      <c r="B174" s="41" t="s">
        <v>129</v>
      </c>
      <c r="C174" s="40" t="s">
        <v>12</v>
      </c>
      <c r="D174" s="117">
        <v>80</v>
      </c>
      <c r="E174" s="153">
        <v>80</v>
      </c>
      <c r="F174" s="153"/>
      <c r="G174" s="153"/>
      <c r="H174" s="153"/>
      <c r="I174" s="153"/>
      <c r="J174" s="168" t="s">
        <v>268</v>
      </c>
      <c r="K174" s="168"/>
      <c r="L174" s="73"/>
      <c r="M174" s="73"/>
      <c r="N174" s="93"/>
      <c r="O174" s="95"/>
      <c r="P174" s="95"/>
    </row>
    <row r="175" spans="1:16" ht="48.75" customHeight="1">
      <c r="A175" s="76" t="s">
        <v>226</v>
      </c>
      <c r="B175" s="41" t="s">
        <v>132</v>
      </c>
      <c r="C175" s="40" t="s">
        <v>22</v>
      </c>
      <c r="D175" s="117">
        <v>3</v>
      </c>
      <c r="E175" s="153">
        <v>3</v>
      </c>
      <c r="F175" s="153"/>
      <c r="G175" s="153"/>
      <c r="H175" s="153"/>
      <c r="I175" s="153"/>
      <c r="J175" s="168" t="s">
        <v>268</v>
      </c>
      <c r="K175" s="168"/>
      <c r="L175" s="73"/>
      <c r="M175" s="73"/>
      <c r="N175" s="93"/>
      <c r="O175" s="95"/>
      <c r="P175" s="95"/>
    </row>
    <row r="176" spans="1:16" ht="28.5" customHeight="1">
      <c r="A176" s="76" t="s">
        <v>227</v>
      </c>
      <c r="B176" s="41" t="s">
        <v>17</v>
      </c>
      <c r="C176" s="40" t="s">
        <v>12</v>
      </c>
      <c r="D176" s="117">
        <v>85</v>
      </c>
      <c r="E176" s="153">
        <v>85</v>
      </c>
      <c r="F176" s="153"/>
      <c r="G176" s="153"/>
      <c r="H176" s="153"/>
      <c r="I176" s="153"/>
      <c r="J176" s="168" t="s">
        <v>279</v>
      </c>
      <c r="K176" s="168"/>
      <c r="L176" s="73"/>
      <c r="M176" s="73"/>
      <c r="N176" s="93"/>
      <c r="O176" s="95"/>
      <c r="P176" s="95"/>
    </row>
    <row r="177" spans="1:16" ht="25.5">
      <c r="A177" s="76" t="s">
        <v>228</v>
      </c>
      <c r="B177" s="41" t="s">
        <v>137</v>
      </c>
      <c r="C177" s="40" t="s">
        <v>12</v>
      </c>
      <c r="D177" s="117">
        <v>100</v>
      </c>
      <c r="E177" s="153">
        <v>100</v>
      </c>
      <c r="F177" s="153"/>
      <c r="G177" s="153"/>
      <c r="H177" s="153"/>
      <c r="I177" s="153"/>
      <c r="J177" s="168" t="s">
        <v>267</v>
      </c>
      <c r="K177" s="168"/>
      <c r="L177" s="73"/>
      <c r="M177" s="73"/>
      <c r="N177" s="93"/>
      <c r="O177" s="95"/>
      <c r="P177" s="95"/>
    </row>
    <row r="178" spans="1:16" ht="67.5" customHeight="1">
      <c r="A178" s="76" t="s">
        <v>229</v>
      </c>
      <c r="B178" s="41" t="s">
        <v>141</v>
      </c>
      <c r="C178" s="40" t="s">
        <v>12</v>
      </c>
      <c r="D178" s="117">
        <v>100</v>
      </c>
      <c r="E178" s="153">
        <v>100</v>
      </c>
      <c r="F178" s="153"/>
      <c r="G178" s="153"/>
      <c r="H178" s="153"/>
      <c r="I178" s="153"/>
      <c r="J178" s="168" t="s">
        <v>267</v>
      </c>
      <c r="K178" s="168"/>
      <c r="L178" s="73"/>
      <c r="M178" s="73"/>
      <c r="N178" s="93"/>
      <c r="O178" s="95"/>
      <c r="P178" s="95"/>
    </row>
    <row r="179" spans="1:16" ht="38.25">
      <c r="A179" s="76" t="s">
        <v>230</v>
      </c>
      <c r="B179" s="41" t="s">
        <v>145</v>
      </c>
      <c r="C179" s="40"/>
      <c r="D179" s="117"/>
      <c r="E179" s="153">
        <v>100</v>
      </c>
      <c r="F179" s="153"/>
      <c r="G179" s="153"/>
      <c r="H179" s="153"/>
      <c r="I179" s="153"/>
      <c r="J179" s="168"/>
      <c r="K179" s="168"/>
      <c r="L179" s="73"/>
      <c r="M179" s="73"/>
      <c r="N179" s="93"/>
      <c r="O179" s="95"/>
      <c r="P179" s="95"/>
    </row>
    <row r="180" spans="1:16" ht="12.75">
      <c r="A180" s="76" t="s">
        <v>231</v>
      </c>
      <c r="B180" s="41" t="s">
        <v>142</v>
      </c>
      <c r="C180" s="40" t="s">
        <v>12</v>
      </c>
      <c r="D180" s="117">
        <v>100</v>
      </c>
      <c r="E180" s="153">
        <v>100</v>
      </c>
      <c r="F180" s="153"/>
      <c r="G180" s="153"/>
      <c r="H180" s="153"/>
      <c r="I180" s="153"/>
      <c r="J180" s="168" t="s">
        <v>269</v>
      </c>
      <c r="K180" s="168"/>
      <c r="L180" s="73"/>
      <c r="M180" s="73"/>
      <c r="N180" s="93"/>
      <c r="O180" s="95"/>
      <c r="P180" s="95"/>
    </row>
    <row r="181" spans="1:16" ht="16.5" customHeight="1">
      <c r="A181" s="76" t="s">
        <v>232</v>
      </c>
      <c r="B181" s="41" t="s">
        <v>144</v>
      </c>
      <c r="C181" s="40" t="s">
        <v>12</v>
      </c>
      <c r="D181" s="31">
        <v>80</v>
      </c>
      <c r="E181" s="153">
        <v>80</v>
      </c>
      <c r="F181" s="153"/>
      <c r="G181" s="153"/>
      <c r="H181" s="153"/>
      <c r="I181" s="153"/>
      <c r="J181" s="168" t="s">
        <v>269</v>
      </c>
      <c r="K181" s="168"/>
      <c r="L181" s="97"/>
      <c r="M181" s="97"/>
      <c r="N181" s="93"/>
      <c r="O181" s="105"/>
      <c r="P181" s="105"/>
    </row>
    <row r="182" spans="1:16" ht="16.5" customHeight="1">
      <c r="A182" s="76" t="s">
        <v>233</v>
      </c>
      <c r="B182" s="41" t="s">
        <v>143</v>
      </c>
      <c r="C182" s="40" t="s">
        <v>12</v>
      </c>
      <c r="D182" s="31">
        <v>80</v>
      </c>
      <c r="E182" s="153">
        <v>80</v>
      </c>
      <c r="F182" s="153"/>
      <c r="G182" s="153"/>
      <c r="H182" s="153"/>
      <c r="I182" s="153"/>
      <c r="J182" s="168" t="s">
        <v>269</v>
      </c>
      <c r="K182" s="168"/>
      <c r="L182" s="97"/>
      <c r="M182" s="97"/>
      <c r="N182" s="93"/>
      <c r="O182" s="105"/>
      <c r="P182" s="105"/>
    </row>
    <row r="183" spans="1:16" ht="51">
      <c r="A183" s="76" t="s">
        <v>234</v>
      </c>
      <c r="B183" s="41" t="s">
        <v>148</v>
      </c>
      <c r="C183" s="40" t="s">
        <v>12</v>
      </c>
      <c r="D183" s="31">
        <v>0</v>
      </c>
      <c r="E183" s="153">
        <v>0</v>
      </c>
      <c r="F183" s="153"/>
      <c r="G183" s="153"/>
      <c r="H183" s="153"/>
      <c r="I183" s="153"/>
      <c r="J183" s="168" t="s">
        <v>269</v>
      </c>
      <c r="K183" s="168"/>
      <c r="L183" s="97"/>
      <c r="M183" s="97"/>
      <c r="N183" s="93"/>
      <c r="O183" s="105"/>
      <c r="P183" s="105"/>
    </row>
    <row r="184" spans="1:16" ht="89.25">
      <c r="A184" s="76" t="s">
        <v>235</v>
      </c>
      <c r="B184" s="41" t="s">
        <v>149</v>
      </c>
      <c r="C184" s="67" t="s">
        <v>150</v>
      </c>
      <c r="D184" s="116" t="s">
        <v>151</v>
      </c>
      <c r="E184" s="153" t="s">
        <v>266</v>
      </c>
      <c r="F184" s="153"/>
      <c r="G184" s="153"/>
      <c r="H184" s="153"/>
      <c r="I184" s="153"/>
      <c r="J184" s="168" t="s">
        <v>270</v>
      </c>
      <c r="K184" s="168"/>
      <c r="L184" s="97"/>
      <c r="M184" s="97"/>
      <c r="N184" s="93"/>
      <c r="O184" s="105"/>
      <c r="P184" s="105"/>
    </row>
    <row r="185" spans="1:16" ht="26.25" customHeight="1">
      <c r="A185" s="76" t="s">
        <v>236</v>
      </c>
      <c r="B185" s="41" t="s">
        <v>152</v>
      </c>
      <c r="C185" s="40" t="s">
        <v>131</v>
      </c>
      <c r="D185" s="31">
        <v>0</v>
      </c>
      <c r="E185" s="153">
        <v>0</v>
      </c>
      <c r="F185" s="153"/>
      <c r="G185" s="153"/>
      <c r="H185" s="153"/>
      <c r="I185" s="153"/>
      <c r="J185" s="168" t="s">
        <v>271</v>
      </c>
      <c r="K185" s="168"/>
      <c r="L185" s="97"/>
      <c r="M185" s="97"/>
      <c r="N185" s="93"/>
      <c r="O185" s="105"/>
      <c r="P185" s="105"/>
    </row>
    <row r="186" spans="1:16" ht="33" customHeight="1">
      <c r="A186" s="118">
        <v>2</v>
      </c>
      <c r="B186" s="29" t="s">
        <v>69</v>
      </c>
      <c r="C186" s="31"/>
      <c r="D186" s="31"/>
      <c r="E186" s="153"/>
      <c r="F186" s="153"/>
      <c r="G186" s="153"/>
      <c r="H186" s="153"/>
      <c r="I186" s="153"/>
      <c r="J186" s="168"/>
      <c r="K186" s="168"/>
      <c r="L186" s="97"/>
      <c r="M186" s="97"/>
      <c r="N186" s="93"/>
      <c r="O186" s="105"/>
      <c r="P186" s="105"/>
    </row>
    <row r="187" spans="1:16" ht="81" customHeight="1">
      <c r="A187" s="89" t="s">
        <v>70</v>
      </c>
      <c r="B187" s="119" t="s">
        <v>158</v>
      </c>
      <c r="C187" s="94" t="s">
        <v>22</v>
      </c>
      <c r="D187" s="65">
        <v>158</v>
      </c>
      <c r="E187" s="153">
        <v>158</v>
      </c>
      <c r="F187" s="153"/>
      <c r="G187" s="153"/>
      <c r="H187" s="153"/>
      <c r="I187" s="153"/>
      <c r="J187" s="168"/>
      <c r="K187" s="168"/>
      <c r="L187" s="97"/>
      <c r="M187" s="97"/>
      <c r="N187" s="93"/>
      <c r="O187" s="105"/>
      <c r="P187" s="105"/>
    </row>
    <row r="188" spans="1:16" ht="36" customHeight="1">
      <c r="A188" s="120"/>
      <c r="B188" s="32" t="s">
        <v>201</v>
      </c>
      <c r="C188" s="33" t="s">
        <v>22</v>
      </c>
      <c r="D188" s="30">
        <v>15</v>
      </c>
      <c r="E188" s="153">
        <v>15</v>
      </c>
      <c r="F188" s="153"/>
      <c r="G188" s="153"/>
      <c r="H188" s="153"/>
      <c r="I188" s="153"/>
      <c r="J188" s="168" t="s">
        <v>267</v>
      </c>
      <c r="K188" s="168"/>
      <c r="L188" s="97"/>
      <c r="M188" s="97"/>
      <c r="N188" s="93"/>
      <c r="O188" s="105"/>
      <c r="P188" s="105"/>
    </row>
    <row r="189" spans="1:16" ht="19.5" customHeight="1">
      <c r="A189" s="120"/>
      <c r="B189" s="32" t="s">
        <v>142</v>
      </c>
      <c r="C189" s="33" t="s">
        <v>22</v>
      </c>
      <c r="D189" s="30">
        <v>67</v>
      </c>
      <c r="E189" s="153">
        <v>67</v>
      </c>
      <c r="F189" s="153"/>
      <c r="G189" s="153"/>
      <c r="H189" s="153"/>
      <c r="I189" s="153"/>
      <c r="J189" s="168"/>
      <c r="K189" s="168"/>
      <c r="L189" s="97"/>
      <c r="M189" s="97"/>
      <c r="N189" s="93"/>
      <c r="O189" s="105"/>
      <c r="P189" s="105"/>
    </row>
    <row r="190" spans="1:16" ht="16.5" customHeight="1">
      <c r="A190" s="120"/>
      <c r="B190" s="31" t="s">
        <v>144</v>
      </c>
      <c r="C190" s="34" t="s">
        <v>22</v>
      </c>
      <c r="D190" s="31">
        <v>62</v>
      </c>
      <c r="E190" s="153">
        <v>62</v>
      </c>
      <c r="F190" s="153"/>
      <c r="G190" s="153"/>
      <c r="H190" s="153"/>
      <c r="I190" s="153"/>
      <c r="J190" s="168" t="s">
        <v>267</v>
      </c>
      <c r="K190" s="168"/>
      <c r="L190" s="97"/>
      <c r="M190" s="97"/>
      <c r="N190" s="93"/>
      <c r="O190" s="105"/>
      <c r="P190" s="105"/>
    </row>
    <row r="191" spans="1:16" ht="16.5" customHeight="1">
      <c r="A191" s="120"/>
      <c r="B191" s="32" t="s">
        <v>143</v>
      </c>
      <c r="C191" s="33" t="s">
        <v>22</v>
      </c>
      <c r="D191" s="32">
        <v>14</v>
      </c>
      <c r="E191" s="153">
        <v>14</v>
      </c>
      <c r="F191" s="153"/>
      <c r="G191" s="153"/>
      <c r="H191" s="153"/>
      <c r="I191" s="153"/>
      <c r="J191" s="168" t="s">
        <v>267</v>
      </c>
      <c r="K191" s="168"/>
      <c r="L191" s="97"/>
      <c r="M191" s="97"/>
      <c r="N191" s="93"/>
      <c r="O191" s="105"/>
      <c r="P191" s="105"/>
    </row>
    <row r="192" spans="1:16" ht="39.75" customHeight="1">
      <c r="A192" s="120" t="s">
        <v>71</v>
      </c>
      <c r="B192" s="31" t="s">
        <v>160</v>
      </c>
      <c r="C192" s="34" t="s">
        <v>22</v>
      </c>
      <c r="D192" s="31">
        <v>114</v>
      </c>
      <c r="E192" s="153">
        <v>114</v>
      </c>
      <c r="F192" s="153"/>
      <c r="G192" s="153"/>
      <c r="H192" s="153"/>
      <c r="I192" s="153"/>
      <c r="J192" s="168" t="s">
        <v>267</v>
      </c>
      <c r="K192" s="168"/>
      <c r="L192" s="97"/>
      <c r="M192" s="97"/>
      <c r="N192" s="93"/>
      <c r="O192" s="105"/>
      <c r="P192" s="105"/>
    </row>
    <row r="193" spans="1:11" ht="12.75">
      <c r="A193" s="103"/>
      <c r="B193" s="50"/>
      <c r="I193" s="93"/>
      <c r="J193" s="139"/>
      <c r="K193" s="139"/>
    </row>
    <row r="194" spans="1:11" ht="12.75">
      <c r="A194" s="103"/>
      <c r="B194" s="50"/>
      <c r="I194" s="93"/>
      <c r="J194" s="139"/>
      <c r="K194" s="139"/>
    </row>
    <row r="195" spans="1:2" ht="12.75">
      <c r="A195" s="48"/>
      <c r="B195" s="50"/>
    </row>
    <row r="196" spans="1:2" ht="12.75">
      <c r="A196" s="48"/>
      <c r="B196" s="50"/>
    </row>
    <row r="197" spans="1:2" ht="12.75">
      <c r="A197" s="50"/>
      <c r="B197" s="50"/>
    </row>
    <row r="198" spans="1:2" ht="12.75">
      <c r="A198" s="50"/>
      <c r="B198" s="50"/>
    </row>
    <row r="199" spans="1:2" ht="12.75">
      <c r="A199" s="125"/>
      <c r="B199" s="50"/>
    </row>
    <row r="200" spans="1:2" ht="12.75">
      <c r="A200" s="48"/>
      <c r="B200" s="50"/>
    </row>
    <row r="201" spans="1:2" ht="12.75">
      <c r="A201" s="48"/>
      <c r="B201" s="50"/>
    </row>
    <row r="202" spans="1:16" ht="30.75" customHeight="1">
      <c r="A202" s="145" t="s">
        <v>274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21"/>
      <c r="N202" s="122"/>
      <c r="O202" s="26"/>
      <c r="P202" s="26"/>
    </row>
    <row r="203" spans="1:16" ht="12.75">
      <c r="A203" s="126"/>
      <c r="B203" s="36"/>
      <c r="C203" s="36"/>
      <c r="D203" s="36"/>
      <c r="E203" s="36"/>
      <c r="F203" s="36"/>
      <c r="G203" s="36"/>
      <c r="H203" s="36"/>
      <c r="I203" s="36"/>
      <c r="J203" s="36"/>
      <c r="K203" s="26"/>
      <c r="L203" s="26"/>
      <c r="M203" s="26"/>
      <c r="N203" s="26"/>
      <c r="O203" s="26"/>
      <c r="P203" s="26"/>
    </row>
    <row r="204" spans="1:16" ht="12.75">
      <c r="A204" s="48"/>
      <c r="B204" s="36"/>
      <c r="C204" s="36"/>
      <c r="D204" s="36"/>
      <c r="E204" s="36"/>
      <c r="F204" s="36"/>
      <c r="G204" s="36"/>
      <c r="H204" s="36"/>
      <c r="I204" s="36"/>
      <c r="J204" s="36"/>
      <c r="K204" s="26"/>
      <c r="L204" s="26"/>
      <c r="M204" s="26"/>
      <c r="N204" s="26"/>
      <c r="O204" s="26"/>
      <c r="P204" s="26"/>
    </row>
    <row r="205" spans="1:16" ht="12.75">
      <c r="A205" s="48"/>
      <c r="B205" s="36"/>
      <c r="C205" s="36"/>
      <c r="D205" s="36"/>
      <c r="E205" s="36"/>
      <c r="F205" s="36"/>
      <c r="G205" s="36"/>
      <c r="H205" s="36"/>
      <c r="I205" s="36"/>
      <c r="J205" s="36"/>
      <c r="K205" s="26"/>
      <c r="L205" s="26"/>
      <c r="M205" s="26"/>
      <c r="N205" s="26"/>
      <c r="O205" s="26"/>
      <c r="P205" s="26"/>
    </row>
    <row r="206" spans="1:16" ht="16.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26"/>
      <c r="P206" s="26"/>
    </row>
    <row r="207" spans="1:16" ht="12.75">
      <c r="A207" s="28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26"/>
      <c r="M207" s="26"/>
      <c r="N207" s="26"/>
      <c r="O207" s="26"/>
      <c r="P207" s="26"/>
    </row>
    <row r="208" spans="1:16" ht="12.75">
      <c r="A208" s="27"/>
      <c r="B208" s="48"/>
      <c r="C208" s="122"/>
      <c r="D208" s="122"/>
      <c r="E208" s="122"/>
      <c r="F208" s="122"/>
      <c r="G208" s="122"/>
      <c r="H208" s="122"/>
      <c r="I208" s="122"/>
      <c r="J208" s="122"/>
      <c r="K208" s="122"/>
      <c r="L208" s="26"/>
      <c r="M208" s="26"/>
      <c r="N208" s="26"/>
      <c r="O208" s="26"/>
      <c r="P208" s="26"/>
    </row>
    <row r="209" spans="1:16" ht="16.5" customHeight="1">
      <c r="A209" s="28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26"/>
      <c r="M209" s="26"/>
      <c r="N209" s="26"/>
      <c r="O209" s="26"/>
      <c r="P209" s="26"/>
    </row>
    <row r="210" spans="1:16" ht="12.75">
      <c r="A210" s="28"/>
      <c r="D210" s="122"/>
      <c r="E210" s="122"/>
      <c r="F210" s="122"/>
      <c r="G210" s="122"/>
      <c r="H210" s="122"/>
      <c r="I210" s="122"/>
      <c r="J210" s="122"/>
      <c r="K210" s="122"/>
      <c r="L210" s="26"/>
      <c r="M210" s="26"/>
      <c r="N210" s="26"/>
      <c r="O210" s="26"/>
      <c r="P210" s="26"/>
    </row>
    <row r="211" spans="1:16" ht="12.75">
      <c r="A211" s="27"/>
      <c r="B211" s="49"/>
      <c r="D211" s="122"/>
      <c r="E211" s="122"/>
      <c r="F211" s="122"/>
      <c r="G211" s="122"/>
      <c r="H211" s="122"/>
      <c r="I211" s="122"/>
      <c r="J211" s="122"/>
      <c r="K211" s="122"/>
      <c r="L211" s="26"/>
      <c r="M211" s="26"/>
      <c r="N211" s="26"/>
      <c r="O211" s="26"/>
      <c r="P211" s="26"/>
    </row>
    <row r="212" spans="1:16" ht="16.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26"/>
      <c r="P212" s="26"/>
    </row>
    <row r="213" spans="1:16" ht="54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26"/>
      <c r="N213" s="26"/>
      <c r="O213" s="26"/>
      <c r="P213" s="26"/>
    </row>
    <row r="214" spans="1:16" ht="38.25" customHeight="1">
      <c r="A214" s="143" t="s">
        <v>275</v>
      </c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26"/>
      <c r="M214" s="26"/>
      <c r="N214" s="26"/>
      <c r="O214" s="26"/>
      <c r="P214" s="26"/>
    </row>
    <row r="215" ht="12.75">
      <c r="B215" s="49"/>
    </row>
    <row r="217" spans="2:3" ht="16.5" customHeight="1">
      <c r="B217" s="171"/>
      <c r="C217" s="171"/>
    </row>
    <row r="218" spans="2:3" ht="16.5" customHeight="1">
      <c r="B218" s="171"/>
      <c r="C218" s="171"/>
    </row>
  </sheetData>
  <sheetProtection selectLockedCells="1" selectUnlockedCells="1"/>
  <mergeCells count="299">
    <mergeCell ref="E158:F158"/>
    <mergeCell ref="G158:I158"/>
    <mergeCell ref="J158:K158"/>
    <mergeCell ref="E159:F159"/>
    <mergeCell ref="G154:I154"/>
    <mergeCell ref="G162:I162"/>
    <mergeCell ref="J162:K162"/>
    <mergeCell ref="J170:K170"/>
    <mergeCell ref="G155:I155"/>
    <mergeCell ref="J155:K155"/>
    <mergeCell ref="G165:I165"/>
    <mergeCell ref="J169:K169"/>
    <mergeCell ref="G157:I157"/>
    <mergeCell ref="J157:K157"/>
    <mergeCell ref="G159:I159"/>
    <mergeCell ref="J159:K159"/>
    <mergeCell ref="L38:M38"/>
    <mergeCell ref="D39:G39"/>
    <mergeCell ref="L39:M39"/>
    <mergeCell ref="B76:F76"/>
    <mergeCell ref="D43:G43"/>
    <mergeCell ref="J154:K154"/>
    <mergeCell ref="D40:G40"/>
    <mergeCell ref="E157:F157"/>
    <mergeCell ref="L41:M41"/>
    <mergeCell ref="L42:M42"/>
    <mergeCell ref="L56:M56"/>
    <mergeCell ref="L36:M36"/>
    <mergeCell ref="E156:F156"/>
    <mergeCell ref="G156:I156"/>
    <mergeCell ref="J156:K156"/>
    <mergeCell ref="E151:F151"/>
    <mergeCell ref="G151:I151"/>
    <mergeCell ref="J151:K151"/>
    <mergeCell ref="L48:M48"/>
    <mergeCell ref="B77:F77"/>
    <mergeCell ref="G137:I137"/>
    <mergeCell ref="B91:F91"/>
    <mergeCell ref="I105:J105"/>
    <mergeCell ref="A95:N95"/>
    <mergeCell ref="G150:I150"/>
    <mergeCell ref="D37:G37"/>
    <mergeCell ref="L37:M37"/>
    <mergeCell ref="L31:M31"/>
    <mergeCell ref="D32:G32"/>
    <mergeCell ref="L32:M32"/>
    <mergeCell ref="D33:G33"/>
    <mergeCell ref="L33:M33"/>
    <mergeCell ref="L34:M34"/>
    <mergeCell ref="D35:G35"/>
    <mergeCell ref="D36:G36"/>
    <mergeCell ref="C18:D18"/>
    <mergeCell ref="D31:G31"/>
    <mergeCell ref="D34:G34"/>
    <mergeCell ref="D38:G38"/>
    <mergeCell ref="C19:D19"/>
    <mergeCell ref="J192:K192"/>
    <mergeCell ref="E190:F190"/>
    <mergeCell ref="G190:I190"/>
    <mergeCell ref="J190:K190"/>
    <mergeCell ref="E152:F152"/>
    <mergeCell ref="E191:F191"/>
    <mergeCell ref="G191:I191"/>
    <mergeCell ref="J191:K191"/>
    <mergeCell ref="E192:F192"/>
    <mergeCell ref="G192:I192"/>
    <mergeCell ref="E187:F187"/>
    <mergeCell ref="G187:I187"/>
    <mergeCell ref="J187:K187"/>
    <mergeCell ref="E188:F188"/>
    <mergeCell ref="E189:F189"/>
    <mergeCell ref="G189:I189"/>
    <mergeCell ref="J189:K189"/>
    <mergeCell ref="E186:F186"/>
    <mergeCell ref="G188:I188"/>
    <mergeCell ref="G186:I186"/>
    <mergeCell ref="J186:K186"/>
    <mergeCell ref="J188:K188"/>
    <mergeCell ref="E185:F185"/>
    <mergeCell ref="G185:I185"/>
    <mergeCell ref="E183:F183"/>
    <mergeCell ref="G183:I183"/>
    <mergeCell ref="J183:K183"/>
    <mergeCell ref="E184:F184"/>
    <mergeCell ref="G184:I184"/>
    <mergeCell ref="J184:K184"/>
    <mergeCell ref="J185:K185"/>
    <mergeCell ref="E181:F181"/>
    <mergeCell ref="G181:I181"/>
    <mergeCell ref="J181:K181"/>
    <mergeCell ref="E182:F182"/>
    <mergeCell ref="G182:I182"/>
    <mergeCell ref="J182:K182"/>
    <mergeCell ref="C17:D17"/>
    <mergeCell ref="E179:F179"/>
    <mergeCell ref="G179:I179"/>
    <mergeCell ref="J179:K179"/>
    <mergeCell ref="E149:F149"/>
    <mergeCell ref="G149:I149"/>
    <mergeCell ref="J149:K149"/>
    <mergeCell ref="E162:F162"/>
    <mergeCell ref="J160:K160"/>
    <mergeCell ref="E161:F161"/>
    <mergeCell ref="A15:A16"/>
    <mergeCell ref="B15:B16"/>
    <mergeCell ref="C15:D16"/>
    <mergeCell ref="B78:F78"/>
    <mergeCell ref="H71:K71"/>
    <mergeCell ref="A77:A79"/>
    <mergeCell ref="A71:A73"/>
    <mergeCell ref="D44:G44"/>
    <mergeCell ref="D48:G48"/>
    <mergeCell ref="D65:G65"/>
    <mergeCell ref="J150:K150"/>
    <mergeCell ref="E160:F160"/>
    <mergeCell ref="G160:I160"/>
    <mergeCell ref="J152:K152"/>
    <mergeCell ref="G161:I161"/>
    <mergeCell ref="J161:K161"/>
    <mergeCell ref="G152:I152"/>
    <mergeCell ref="E150:F150"/>
    <mergeCell ref="E153:F153"/>
    <mergeCell ref="G153:I153"/>
    <mergeCell ref="E163:F163"/>
    <mergeCell ref="G163:I163"/>
    <mergeCell ref="J163:K163"/>
    <mergeCell ref="E164:F164"/>
    <mergeCell ref="G164:I164"/>
    <mergeCell ref="J164:K164"/>
    <mergeCell ref="J153:K153"/>
    <mergeCell ref="E154:F154"/>
    <mergeCell ref="E155:F155"/>
    <mergeCell ref="O149:P149"/>
    <mergeCell ref="B87:L87"/>
    <mergeCell ref="I106:J106"/>
    <mergeCell ref="I109:J109"/>
    <mergeCell ref="I110:J110"/>
    <mergeCell ref="I107:J107"/>
    <mergeCell ref="A131:L131"/>
    <mergeCell ref="O148:P148"/>
    <mergeCell ref="G139:I139"/>
    <mergeCell ref="L149:M149"/>
    <mergeCell ref="A133:K133"/>
    <mergeCell ref="K108:M108"/>
    <mergeCell ref="A101:K101"/>
    <mergeCell ref="J139:K142"/>
    <mergeCell ref="K107:M107"/>
    <mergeCell ref="B142:F142"/>
    <mergeCell ref="A134:L134"/>
    <mergeCell ref="K106:M106"/>
    <mergeCell ref="C107:H108"/>
    <mergeCell ref="B79:F79"/>
    <mergeCell ref="D50:G50"/>
    <mergeCell ref="G71:G73"/>
    <mergeCell ref="D67:G67"/>
    <mergeCell ref="D62:G62"/>
    <mergeCell ref="D63:G63"/>
    <mergeCell ref="D60:G60"/>
    <mergeCell ref="L55:M55"/>
    <mergeCell ref="C105:H105"/>
    <mergeCell ref="K110:M110"/>
    <mergeCell ref="J137:K137"/>
    <mergeCell ref="A96:N96"/>
    <mergeCell ref="C129:D129"/>
    <mergeCell ref="C128:D128"/>
    <mergeCell ref="A97:O97"/>
    <mergeCell ref="A116:H116"/>
    <mergeCell ref="C110:H110"/>
    <mergeCell ref="A117:H117"/>
    <mergeCell ref="A115:G115"/>
    <mergeCell ref="G138:I138"/>
    <mergeCell ref="J138:K138"/>
    <mergeCell ref="I108:J108"/>
    <mergeCell ref="A135:L135"/>
    <mergeCell ref="A132:M132"/>
    <mergeCell ref="K109:M109"/>
    <mergeCell ref="D42:G42"/>
    <mergeCell ref="L46:M46"/>
    <mergeCell ref="B85:L85"/>
    <mergeCell ref="D55:G55"/>
    <mergeCell ref="D54:G54"/>
    <mergeCell ref="B74:F74"/>
    <mergeCell ref="B71:F73"/>
    <mergeCell ref="L50:M50"/>
    <mergeCell ref="M70:O70"/>
    <mergeCell ref="L44:M44"/>
    <mergeCell ref="B7:H7"/>
    <mergeCell ref="D27:G29"/>
    <mergeCell ref="D30:G30"/>
    <mergeCell ref="D41:G41"/>
    <mergeCell ref="B27:B29"/>
    <mergeCell ref="A92:K92"/>
    <mergeCell ref="B75:F75"/>
    <mergeCell ref="A27:A29"/>
    <mergeCell ref="B80:F80"/>
    <mergeCell ref="B84:L84"/>
    <mergeCell ref="L30:M30"/>
    <mergeCell ref="C27:C29"/>
    <mergeCell ref="A23:K23"/>
    <mergeCell ref="A24:K24"/>
    <mergeCell ref="L27:M29"/>
    <mergeCell ref="H27:K27"/>
    <mergeCell ref="E170:F170"/>
    <mergeCell ref="G170:I170"/>
    <mergeCell ref="E169:F169"/>
    <mergeCell ref="G169:I169"/>
    <mergeCell ref="J165:K165"/>
    <mergeCell ref="E166:F166"/>
    <mergeCell ref="G166:I166"/>
    <mergeCell ref="J166:K166"/>
    <mergeCell ref="E165:F165"/>
    <mergeCell ref="J167:K167"/>
    <mergeCell ref="E168:F168"/>
    <mergeCell ref="G168:I168"/>
    <mergeCell ref="J168:K168"/>
    <mergeCell ref="E167:F167"/>
    <mergeCell ref="G167:I167"/>
    <mergeCell ref="J180:K180"/>
    <mergeCell ref="J174:K174"/>
    <mergeCell ref="E171:F171"/>
    <mergeCell ref="G171:I171"/>
    <mergeCell ref="J171:K171"/>
    <mergeCell ref="E172:F172"/>
    <mergeCell ref="G172:I172"/>
    <mergeCell ref="J172:K172"/>
    <mergeCell ref="E173:F173"/>
    <mergeCell ref="G173:I173"/>
    <mergeCell ref="B218:C218"/>
    <mergeCell ref="B217:C217"/>
    <mergeCell ref="E176:F176"/>
    <mergeCell ref="G176:I176"/>
    <mergeCell ref="J176:K176"/>
    <mergeCell ref="E180:F180"/>
    <mergeCell ref="E178:F178"/>
    <mergeCell ref="G178:I178"/>
    <mergeCell ref="J178:K178"/>
    <mergeCell ref="G180:I180"/>
    <mergeCell ref="E177:F177"/>
    <mergeCell ref="G177:I177"/>
    <mergeCell ref="J177:K177"/>
    <mergeCell ref="E175:F175"/>
    <mergeCell ref="G175:I175"/>
    <mergeCell ref="J175:K175"/>
    <mergeCell ref="E174:F174"/>
    <mergeCell ref="G174:I174"/>
    <mergeCell ref="J173:K173"/>
    <mergeCell ref="A93:K93"/>
    <mergeCell ref="K105:M105"/>
    <mergeCell ref="C106:H106"/>
    <mergeCell ref="C109:H109"/>
    <mergeCell ref="L52:M52"/>
    <mergeCell ref="L54:M54"/>
    <mergeCell ref="L58:M58"/>
    <mergeCell ref="L60:M60"/>
    <mergeCell ref="D59:G59"/>
    <mergeCell ref="B86:L86"/>
    <mergeCell ref="E148:F148"/>
    <mergeCell ref="G148:I148"/>
    <mergeCell ref="J148:K148"/>
    <mergeCell ref="B139:F139"/>
    <mergeCell ref="B140:F140"/>
    <mergeCell ref="B141:F141"/>
    <mergeCell ref="G140:I142"/>
    <mergeCell ref="O74:P74"/>
    <mergeCell ref="D61:G61"/>
    <mergeCell ref="D57:G57"/>
    <mergeCell ref="L57:M57"/>
    <mergeCell ref="D64:G64"/>
    <mergeCell ref="L59:M59"/>
    <mergeCell ref="G70:L70"/>
    <mergeCell ref="D66:G66"/>
    <mergeCell ref="D46:G46"/>
    <mergeCell ref="D49:G49"/>
    <mergeCell ref="L49:M49"/>
    <mergeCell ref="L43:M43"/>
    <mergeCell ref="D45:G45"/>
    <mergeCell ref="L51:M51"/>
    <mergeCell ref="D51:G51"/>
    <mergeCell ref="L47:M47"/>
    <mergeCell ref="A214:K214"/>
    <mergeCell ref="A212:N212"/>
    <mergeCell ref="B209:K209"/>
    <mergeCell ref="A206:N206"/>
    <mergeCell ref="A202:L202"/>
    <mergeCell ref="C8:K8"/>
    <mergeCell ref="E15:H15"/>
    <mergeCell ref="D53:G53"/>
    <mergeCell ref="L53:M53"/>
    <mergeCell ref="D52:G52"/>
    <mergeCell ref="A213:L213"/>
    <mergeCell ref="D58:G58"/>
    <mergeCell ref="D56:G56"/>
    <mergeCell ref="D47:G47"/>
    <mergeCell ref="J193:K193"/>
    <mergeCell ref="J194:K194"/>
    <mergeCell ref="B138:F138"/>
    <mergeCell ref="L148:M148"/>
    <mergeCell ref="L133:M133"/>
    <mergeCell ref="B137:F137"/>
  </mergeCells>
  <printOptions/>
  <pageMargins left="0.1968503937007874" right="0" top="0.3937007874015748" bottom="0.1968503937007874" header="0.5118110236220472" footer="0.5118110236220472"/>
  <pageSetup fitToHeight="5" horizontalDpi="600" verticalDpi="600" orientation="portrait" paperSize="9" scale="58" r:id="rId1"/>
  <rowBreaks count="2" manualBreakCount="2">
    <brk id="83" max="11" man="1"/>
    <brk id="15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O1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3.140625" style="0" customWidth="1"/>
    <col min="2" max="2" width="0.2890625" style="0" customWidth="1"/>
    <col min="3" max="5" width="9.140625" style="0" hidden="1" customWidth="1"/>
  </cols>
  <sheetData>
    <row r="5" spans="1:9" ht="16.5">
      <c r="A5" s="224" t="s">
        <v>24</v>
      </c>
      <c r="B5" s="224"/>
      <c r="C5" s="224"/>
      <c r="D5" s="224"/>
      <c r="E5" s="224"/>
      <c r="F5" s="3" t="s">
        <v>22</v>
      </c>
      <c r="G5" s="1">
        <v>20</v>
      </c>
      <c r="I5" t="s">
        <v>95</v>
      </c>
    </row>
    <row r="6" spans="1:15" ht="65.25" customHeight="1">
      <c r="A6" s="224" t="s">
        <v>88</v>
      </c>
      <c r="B6" s="224"/>
      <c r="C6" s="224"/>
      <c r="D6" s="224"/>
      <c r="E6" s="224"/>
      <c r="F6" s="3" t="s">
        <v>22</v>
      </c>
      <c r="G6" s="2">
        <v>260</v>
      </c>
      <c r="I6" s="6" t="s">
        <v>98</v>
      </c>
      <c r="J6" s="7" t="s">
        <v>96</v>
      </c>
      <c r="K6" s="7" t="s">
        <v>97</v>
      </c>
      <c r="L6" s="7">
        <v>213</v>
      </c>
      <c r="M6" s="7" t="s">
        <v>99</v>
      </c>
      <c r="O6" s="7" t="s">
        <v>100</v>
      </c>
    </row>
    <row r="7" spans="1:13" ht="36.75" customHeight="1">
      <c r="A7" s="224" t="s">
        <v>89</v>
      </c>
      <c r="B7" s="224"/>
      <c r="C7" s="224"/>
      <c r="D7" s="224"/>
      <c r="E7" s="224"/>
      <c r="F7" s="3" t="s">
        <v>22</v>
      </c>
      <c r="G7" s="2">
        <v>256</v>
      </c>
      <c r="H7">
        <v>29597.47</v>
      </c>
      <c r="I7">
        <f>H7*17.05*1.8</f>
        <v>908346.3543000001</v>
      </c>
      <c r="K7">
        <f>SUM(I7*1.06+(908346.4*0.2527)*1.01375)</f>
        <v>1195542.4339481</v>
      </c>
      <c r="L7">
        <f>K7*30.2%</f>
        <v>361053.8150523262</v>
      </c>
      <c r="M7">
        <f>K7+L7</f>
        <v>1556596.2490004264</v>
      </c>
    </row>
    <row r="8" spans="1:7" ht="16.5">
      <c r="A8" s="224" t="s">
        <v>25</v>
      </c>
      <c r="B8" s="224"/>
      <c r="C8" s="224"/>
      <c r="D8" s="224"/>
      <c r="E8" s="224"/>
      <c r="F8" s="3" t="s">
        <v>22</v>
      </c>
      <c r="G8" s="2">
        <v>0</v>
      </c>
    </row>
    <row r="9" spans="1:7" ht="16.5">
      <c r="A9" s="224" t="s">
        <v>26</v>
      </c>
      <c r="B9" s="224"/>
      <c r="C9" s="224"/>
      <c r="D9" s="224"/>
      <c r="E9" s="224"/>
      <c r="F9" s="3" t="s">
        <v>23</v>
      </c>
      <c r="G9" s="2">
        <v>0</v>
      </c>
    </row>
    <row r="10" spans="1:7" ht="16.5">
      <c r="A10" s="224" t="s">
        <v>91</v>
      </c>
      <c r="B10" s="224"/>
      <c r="C10" s="224"/>
      <c r="D10" s="224"/>
      <c r="E10" s="224"/>
      <c r="F10" s="3" t="s">
        <v>22</v>
      </c>
      <c r="G10" s="2">
        <v>98</v>
      </c>
    </row>
    <row r="11" spans="1:7" ht="16.5">
      <c r="A11" s="224" t="s">
        <v>90</v>
      </c>
      <c r="B11" s="224"/>
      <c r="C11" s="224"/>
      <c r="D11" s="224"/>
      <c r="E11" s="224"/>
      <c r="F11" s="3" t="s">
        <v>22</v>
      </c>
      <c r="G11" s="2">
        <v>135</v>
      </c>
    </row>
    <row r="12" spans="1:7" ht="38.25" customHeight="1">
      <c r="A12" s="223" t="s">
        <v>94</v>
      </c>
      <c r="B12" s="223"/>
      <c r="C12" s="223"/>
      <c r="D12" s="223"/>
      <c r="E12" s="223"/>
      <c r="F12" s="3" t="s">
        <v>22</v>
      </c>
      <c r="G12" s="2">
        <v>296</v>
      </c>
    </row>
    <row r="13" spans="1:7" ht="42" customHeight="1">
      <c r="A13" s="223" t="s">
        <v>92</v>
      </c>
      <c r="B13" s="223"/>
      <c r="C13" s="223"/>
      <c r="D13" s="223"/>
      <c r="E13" s="223"/>
      <c r="F13" s="3" t="s">
        <v>22</v>
      </c>
      <c r="G13" s="2">
        <v>264</v>
      </c>
    </row>
    <row r="14" spans="1:7" ht="18.75">
      <c r="A14" s="223" t="s">
        <v>93</v>
      </c>
      <c r="B14" s="223"/>
      <c r="C14" s="223"/>
      <c r="D14" s="223"/>
      <c r="E14" s="223"/>
      <c r="F14" s="3" t="s">
        <v>22</v>
      </c>
      <c r="G14" s="2">
        <v>3</v>
      </c>
    </row>
  </sheetData>
  <sheetProtection/>
  <mergeCells count="10">
    <mergeCell ref="A13:E13"/>
    <mergeCell ref="A14:E14"/>
    <mergeCell ref="A9:E9"/>
    <mergeCell ref="A10:E10"/>
    <mergeCell ref="A5:E5"/>
    <mergeCell ref="A6:E6"/>
    <mergeCell ref="A7:E7"/>
    <mergeCell ref="A8:E8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школа</cp:lastModifiedBy>
  <cp:lastPrinted>2015-02-18T05:26:05Z</cp:lastPrinted>
  <dcterms:created xsi:type="dcterms:W3CDTF">2012-11-26T06:39:34Z</dcterms:created>
  <dcterms:modified xsi:type="dcterms:W3CDTF">2016-01-18T10:30:03Z</dcterms:modified>
  <cp:category/>
  <cp:version/>
  <cp:contentType/>
  <cp:contentStatus/>
</cp:coreProperties>
</file>